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ksk_doc\05 ПТО\06 ПАПКИ СОТРУДНИКОВ\Кремлева ТК\Отчетность\5. Раскрытие на сайте\Отчет по качеству и надежности\2023\"/>
    </mc:Choice>
  </mc:AlternateContent>
  <xr:revisionPtr revIDLastSave="0" documentId="13_ncr:1_{D4605038-404E-4001-B5AA-B78BD0877932}" xr6:coauthVersionLast="47" xr6:coauthVersionMax="47" xr10:uidLastSave="{00000000-0000-0000-0000-000000000000}"/>
  <bookViews>
    <workbookView xWindow="-120" yWindow="-120" windowWidth="29040" windowHeight="15840" tabRatio="803" activeTab="20" xr2:uid="{00000000-000D-0000-FFFF-FFFF00000000}"/>
  </bookViews>
  <sheets>
    <sheet name="1.1" sheetId="1" r:id="rId1"/>
    <sheet name="1.2" sheetId="2" r:id="rId2"/>
    <sheet name="1.3" sheetId="3" r:id="rId3"/>
    <sheet name="1.5" sheetId="13" state="hidden" r:id="rId4"/>
    <sheet name="1.7" sheetId="28" r:id="rId5"/>
    <sheet name="1.7 (2)" sheetId="29" r:id="rId6"/>
    <sheet name="1.9" sheetId="11" r:id="rId7"/>
    <sheet name="2.1" sheetId="14" r:id="rId8"/>
    <sheet name="2.2" sheetId="15" r:id="rId9"/>
    <sheet name="2.3" sheetId="16" r:id="rId10"/>
    <sheet name="2.4" sheetId="17" r:id="rId11"/>
    <sheet name="3.1" sheetId="25" r:id="rId12"/>
    <sheet name="3.2" sheetId="26" r:id="rId13"/>
    <sheet name="3.3" sheetId="27" r:id="rId14"/>
    <sheet name="4.1" sheetId="19" r:id="rId15"/>
    <sheet name="4.2" sheetId="20" r:id="rId16"/>
    <sheet name="5.1" sheetId="5" r:id="rId17"/>
    <sheet name="8.1" sheetId="21" r:id="rId18"/>
    <sheet name="8.1.1" sheetId="22" r:id="rId19"/>
    <sheet name="8.2" sheetId="23" r:id="rId20"/>
    <sheet name="8.3" sheetId="18" r:id="rId21"/>
  </sheets>
  <definedNames>
    <definedName name="TABLE" localSheetId="0">'1.1'!#REF!</definedName>
    <definedName name="TABLE" localSheetId="1">'1.2'!#REF!</definedName>
    <definedName name="TABLE" localSheetId="2">'1.3'!#REF!</definedName>
    <definedName name="TABLE" localSheetId="3">'1.5'!#REF!</definedName>
    <definedName name="TABLE" localSheetId="6">'1.9'!#REF!</definedName>
    <definedName name="TABLE" localSheetId="7">'2.1'!#REF!</definedName>
    <definedName name="TABLE" localSheetId="8">'2.2'!#REF!</definedName>
    <definedName name="TABLE" localSheetId="9">'2.3'!#REF!</definedName>
    <definedName name="TABLE" localSheetId="10">'2.4'!#REF!</definedName>
    <definedName name="TABLE" localSheetId="11">'3.1'!#REF!</definedName>
    <definedName name="TABLE" localSheetId="12">'3.2'!#REF!</definedName>
    <definedName name="TABLE" localSheetId="13">'3.3'!#REF!</definedName>
    <definedName name="TABLE" localSheetId="14">'4.1'!#REF!</definedName>
    <definedName name="TABLE" localSheetId="15">'4.2'!#REF!</definedName>
    <definedName name="TABLE" localSheetId="16">'5.1'!#REF!</definedName>
    <definedName name="TABLE" localSheetId="17">'8.1'!#REF!</definedName>
    <definedName name="TABLE" localSheetId="18">'8.1.1'!#REF!</definedName>
    <definedName name="TABLE" localSheetId="19">'8.2'!#REF!</definedName>
    <definedName name="TABLE" localSheetId="20">'8.3'!#REF!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3">'1.5'!#REF!</definedName>
    <definedName name="TABLE_2" localSheetId="6">'1.9'!#REF!</definedName>
    <definedName name="TABLE_2" localSheetId="7">'2.1'!#REF!</definedName>
    <definedName name="TABLE_2" localSheetId="8">'2.2'!#REF!</definedName>
    <definedName name="TABLE_2" localSheetId="9">'2.3'!#REF!</definedName>
    <definedName name="TABLE_2" localSheetId="10">'2.4'!#REF!</definedName>
    <definedName name="TABLE_2" localSheetId="11">'3.1'!#REF!</definedName>
    <definedName name="TABLE_2" localSheetId="12">'3.2'!#REF!</definedName>
    <definedName name="TABLE_2" localSheetId="13">'3.3'!#REF!</definedName>
    <definedName name="TABLE_2" localSheetId="14">'4.1'!#REF!</definedName>
    <definedName name="TABLE_2" localSheetId="15">'4.2'!#REF!</definedName>
    <definedName name="TABLE_2" localSheetId="16">'5.1'!#REF!</definedName>
    <definedName name="TABLE_2" localSheetId="17">'8.1'!#REF!</definedName>
    <definedName name="TABLE_2" localSheetId="18">'8.1.1'!#REF!</definedName>
    <definedName name="TABLE_2" localSheetId="19">'8.2'!#REF!</definedName>
    <definedName name="TABLE_2" localSheetId="20">'8.3'!#REF!</definedName>
    <definedName name="_xlnm.Print_Titles" localSheetId="7">'2.1'!$6:$8</definedName>
    <definedName name="_xlnm.Print_Titles" localSheetId="8">'2.2'!$7:$9</definedName>
    <definedName name="_xlnm.Print_Titles" localSheetId="9">'2.3'!$6:$8</definedName>
    <definedName name="_xlnm.Print_Titles" localSheetId="10">'2.4'!$5:$6</definedName>
    <definedName name="_xlnm.Print_Titles" localSheetId="14">'4.1'!$9:$9</definedName>
    <definedName name="_xlnm.Print_Titles" localSheetId="20">'8.3'!$8:$8</definedName>
    <definedName name="_xlnm.Print_Area" localSheetId="0">'1.1'!$A$1:$CZ$27</definedName>
    <definedName name="_xlnm.Print_Area" localSheetId="1">'1.2'!$A$1:$CZ$15</definedName>
    <definedName name="_xlnm.Print_Area" localSheetId="2">'1.3'!$A$1:$CZ$19</definedName>
    <definedName name="_xlnm.Print_Area" localSheetId="3">'1.5'!$A$1:$CZ$19</definedName>
    <definedName name="_xlnm.Print_Area" localSheetId="6">'1.9'!$A$1:$CZ$30</definedName>
    <definedName name="_xlnm.Print_Area" localSheetId="7">'2.1'!$A$1:$CX$35</definedName>
    <definedName name="_xlnm.Print_Area" localSheetId="8">'2.2'!$A$1:$CX$29</definedName>
    <definedName name="_xlnm.Print_Area" localSheetId="9">'2.3'!$A$1:$CX$38</definedName>
    <definedName name="_xlnm.Print_Area" localSheetId="10">'2.4'!$A$1:$CX$66</definedName>
    <definedName name="_xlnm.Print_Area" localSheetId="11">'3.1'!$A$1:$CZ$17</definedName>
    <definedName name="_xlnm.Print_Area" localSheetId="12">'3.2'!$A$1:$CZ$17</definedName>
    <definedName name="_xlnm.Print_Area" localSheetId="13">'3.3'!$A$1:$CZ$19</definedName>
    <definedName name="_xlnm.Print_Area" localSheetId="14">'4.1'!$A$1:$CZ$32</definedName>
    <definedName name="_xlnm.Print_Area" localSheetId="15">'4.2'!$A$1:$CZ$28</definedName>
    <definedName name="_xlnm.Print_Area" localSheetId="16">'5.1'!$A$1:$CZ$17</definedName>
    <definedName name="_xlnm.Print_Area" localSheetId="17">'8.1'!$A$1:$FK$36</definedName>
    <definedName name="_xlnm.Print_Area" localSheetId="18">'8.1.1'!$A$1:$EX$22</definedName>
    <definedName name="_xlnm.Print_Area" localSheetId="19">'8.2'!$A$1:$CX$13</definedName>
    <definedName name="_xlnm.Print_Area" localSheetId="20">'8.3'!$A$1:$CX$30</definedName>
  </definedNames>
  <calcPr calcId="181029"/>
</workbook>
</file>

<file path=xl/calcChain.xml><?xml version="1.0" encoding="utf-8"?>
<calcChain xmlns="http://schemas.openxmlformats.org/spreadsheetml/2006/main">
  <c r="BG15" i="17" l="1"/>
  <c r="AW26" i="18"/>
  <c r="AW24" i="18"/>
  <c r="EB23" i="21" l="1"/>
  <c r="EB22" i="21"/>
  <c r="EB21" i="21"/>
  <c r="EB26" i="21" s="1"/>
  <c r="EB15" i="21"/>
  <c r="CN26" i="17" l="1"/>
  <c r="CN59" i="17" s="1"/>
  <c r="CH25" i="15"/>
  <c r="CC10" i="29"/>
  <c r="CK10" i="29" s="1"/>
  <c r="CS10" i="29" s="1"/>
  <c r="BU10" i="29"/>
  <c r="CC9" i="29"/>
  <c r="CK9" i="29" s="1"/>
  <c r="CS9" i="29" s="1"/>
  <c r="BU9" i="29"/>
  <c r="BM9" i="29"/>
  <c r="BM10" i="29"/>
  <c r="CS10" i="28"/>
  <c r="CS9" i="28" l="1"/>
  <c r="CF25" i="21" l="1"/>
  <c r="CX25" i="21"/>
  <c r="DD25" i="21"/>
  <c r="DV25" i="21"/>
  <c r="BE15" i="3"/>
  <c r="BE13" i="3"/>
  <c r="AY25" i="21" l="1"/>
  <c r="BX14" i="19" l="1"/>
  <c r="CA13" i="26" l="1"/>
  <c r="CA13" i="25"/>
  <c r="BL11" i="2" l="1"/>
  <c r="EB25" i="21" l="1"/>
  <c r="BL24" i="20" l="1"/>
  <c r="CN7" i="17"/>
  <c r="CC7" i="17"/>
  <c r="BR7" i="17"/>
  <c r="BG8" i="17"/>
  <c r="BG7" i="17" s="1"/>
  <c r="AV15" i="17"/>
  <c r="AV8" i="17"/>
  <c r="CH27" i="16" l="1"/>
  <c r="CH19" i="15"/>
  <c r="CC27" i="17" l="1"/>
  <c r="CN27" i="17"/>
  <c r="BR27" i="17"/>
  <c r="BG27" i="17"/>
  <c r="BG26" i="17" s="1"/>
  <c r="BR26" i="17" l="1"/>
  <c r="BR59" i="17" s="1"/>
  <c r="CC26" i="17"/>
  <c r="AV7" i="17"/>
  <c r="AV35" i="17"/>
  <c r="AV27" i="17"/>
  <c r="AV26" i="17" s="1"/>
  <c r="BG59" i="17"/>
  <c r="CC59" i="17" l="1"/>
  <c r="AV59" i="17"/>
  <c r="CH9" i="14"/>
  <c r="CH27" i="14"/>
  <c r="CH10" i="15" l="1"/>
  <c r="CH18" i="16" l="1"/>
  <c r="CH10" i="16"/>
  <c r="CH18" i="14"/>
  <c r="CH31" i="14" s="1"/>
  <c r="CH31" i="16" l="1"/>
</calcChain>
</file>

<file path=xl/sharedStrings.xml><?xml version="1.0" encoding="utf-8"?>
<sst xmlns="http://schemas.openxmlformats.org/spreadsheetml/2006/main" count="1081" uniqueCount="415">
  <si>
    <t>(Образец)</t>
  </si>
  <si>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</si>
  <si>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</si>
  <si>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 xml:space="preserve"> год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</si>
  <si>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</si>
  <si>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</si>
  <si>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</si>
  <si>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</si>
  <si>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</si>
  <si>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</si>
  <si>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</si>
  <si>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</si>
  <si>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</si>
  <si>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</si>
  <si>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</si>
  <si>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</si>
  <si>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</si>
  <si>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</si>
  <si>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</si>
  <si>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</si>
  <si>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Начальник ПТО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</si>
  <si>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</si>
  <si>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</si>
  <si>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</si>
  <si>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</si>
  <si>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Форма 1.2. Расчет показателя средней продолжительности прекращений 
передачи электрической энергии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</si>
  <si>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</si>
  <si>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</si>
  <si>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</si>
  <si>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</si>
  <si>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</si>
  <si>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</si>
  <si>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</si>
  <si>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</si>
  <si>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</si>
  <si>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</si>
  <si>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</si>
  <si>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</si>
  <si>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</si>
  <si>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</si>
  <si>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</si>
  <si>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</si>
  <si>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</si>
  <si>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</si>
  <si>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</si>
  <si>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Форма 5.1. Отчетные данные по выполнению заявок на технологическое</t>
  </si>
  <si>
    <t xml:space="preserve">присоединение к сети, в период </t>
  </si>
  <si>
    <t>Наименование 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</si>
  <si>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</si>
  <si>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</si>
  <si>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  <charset val="204"/>
      </rPr>
      <t>заяв</t>
    </r>
    <r>
      <rPr>
        <sz val="11"/>
        <rFont val="Times New Roman"/>
        <family val="1"/>
        <charset val="204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</si>
  <si>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  <charset val="204"/>
      </rPr>
      <t>пд</t>
    </r>
    <r>
      <rPr>
        <sz val="11"/>
        <rFont val="Times New Roman"/>
        <family val="1"/>
        <charset val="204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</si>
  <si>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  <charset val="204"/>
      </rPr>
      <t>нпд</t>
    </r>
    <r>
      <rPr>
        <sz val="11"/>
        <rFont val="Times New Roman"/>
        <family val="1"/>
        <charset val="204"/>
      </rPr>
      <t>)</t>
    </r>
  </si>
  <si>
    <t>Наименование территориальной сетевой организации</t>
  </si>
  <si>
    <t>Значение</t>
  </si>
  <si>
    <t>Ф / П х 100,
%</t>
  </si>
  <si>
    <t>Зависимость</t>
  </si>
  <si>
    <t>Оценочный 
балл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</si>
  <si>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</si>
  <si>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</si>
  <si>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</si>
  <si>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</si>
  <si>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</si>
  <si>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</si>
  <si>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</si>
  <si>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</si>
  <si>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</si>
  <si>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</si>
  <si>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</si>
  <si>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</si>
  <si>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</si>
  <si>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</si>
  <si>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7. Итого по индикатору информативности</t>
  </si>
  <si>
    <t>Параметр (показатель), характеризующий индикатор</t>
  </si>
  <si>
    <t>2. Степень удовлетворения обращений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</si>
  <si>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</si>
  <si>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</si>
  <si>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</si>
  <si>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</si>
  <si>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</si>
  <si>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</si>
  <si>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</si>
  <si>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</si>
  <si>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Значение показателя, годы:</t>
  </si>
  <si>
    <r>
      <t>И</t>
    </r>
    <r>
      <rPr>
        <vertAlign val="subscript"/>
        <sz val="11"/>
        <rFont val="Times New Roman"/>
        <family val="1"/>
        <charset val="204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</si>
  <si>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</si>
  <si>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</si>
  <si>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</si>
  <si>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</si>
  <si>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</si>
  <si>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</si>
  <si>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</si>
  <si>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</si>
  <si>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</si>
  <si>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</si>
  <si>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</si>
  <si>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</si>
  <si>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</si>
  <si>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</si>
  <si>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t xml:space="preserve">3.1. </t>
  </si>
  <si>
    <t xml:space="preserve">4.1. </t>
  </si>
  <si>
    <r>
      <t>Р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</si>
  <si>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</si>
  <si>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</si>
  <si>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</si>
  <si>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</si>
  <si>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</si>
  <si>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</si>
  <si>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</si>
  <si>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</si>
  <si>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</si>
  <si>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</si>
  <si>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</si>
  <si>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</si>
  <si>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</si>
  <si>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</si>
  <si>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</si>
  <si>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</si>
  <si>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</si>
  <si>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</si>
  <si>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</si>
  <si>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</si>
  <si>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</si>
  <si>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</si>
  <si>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</si>
  <si>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</si>
  <si>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</si>
  <si>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</si>
  <si>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</si>
  <si>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</si>
  <si>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</si>
  <si>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</si>
  <si>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</si>
  <si>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Описание (обоснование)</t>
  </si>
  <si>
    <t>Значение показателя, 
годы: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</si>
  <si>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</si>
  <si>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</si>
  <si>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</si>
  <si>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t>2016 факт</t>
  </si>
  <si>
    <t>2017 факт</t>
  </si>
  <si>
    <r>
      <t xml:space="preserve">Форма 1.5.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
(для долгосрочных периодов регулирования, начавшихся с 2014 года до 2018 года)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</si>
  <si>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</si>
  <si>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обслуживания потребителей услуг территориальными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</si>
  <si>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Форма 2.1. Расчет значения индикатора информативности</t>
  </si>
  <si>
    <t>Параметр (критерий), 
характеризующий индикатор</t>
  </si>
  <si>
    <t>факти-ческое (Ф)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</si>
  <si>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</si>
  <si>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2.1. Наличие единого телефонного номера для приема обращений потребителей услуг 
(наличие - 1, отсутствие - 0)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</si>
  <si>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</si>
  <si>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</si>
  <si>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Форма 2.2. Расчет значения индикатора исполнительности</t>
  </si>
  <si>
    <t>1. Соблюдение сроков по процедурам взаимодействия 
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</si>
  <si>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</si>
  <si>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</si>
  <si>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</si>
  <si>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</si>
  <si>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</si>
  <si>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</si>
  <si>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</si>
  <si>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</si>
  <si>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</si>
  <si>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</si>
  <si>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</si>
  <si>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</si>
  <si>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</si>
  <si>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2.3.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</si>
  <si>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</si>
  <si>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</si>
  <si>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</si>
  <si>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3.1. Средняя продолжительность времени принятия мер по результатам обращения потребителя услуг, дней</t>
  </si>
  <si>
    <t>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</si>
  <si>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r>
      <t xml:space="preserve">Форма 2.4.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</si>
  <si>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  <charset val="204"/>
      </rPr>
      <t>2</t>
    </r>
  </si>
  <si>
    <t xml:space="preserve">1.3.  </t>
  </si>
  <si>
    <t xml:space="preserve">3.2.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</si>
  <si>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</si>
  <si>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</si>
  <si>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</si>
  <si>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</si>
  <si>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</si>
  <si>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</si>
  <si>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</si>
  <si>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</si>
  <si>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</si>
  <si>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</si>
  <si>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</si>
  <si>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</si>
  <si>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</si>
  <si>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</si>
  <si>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</si>
  <si>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</si>
  <si>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</si>
  <si>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</si>
  <si>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</si>
  <si>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</si>
  <si>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</si>
  <si>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</si>
  <si>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</si>
  <si>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</si>
  <si>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</si>
  <si>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</si>
  <si>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</si>
  <si>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</si>
  <si>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</si>
  <si>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</si>
  <si>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</si>
  <si>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</si>
  <si>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</si>
  <si>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</si>
  <si>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</si>
  <si>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</si>
  <si>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</si>
  <si>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</si>
  <si>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</si>
  <si>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</si>
  <si>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</si>
  <si>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</si>
  <si>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</si>
  <si>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</si>
  <si>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</si>
  <si>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</si>
  <si>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</si>
  <si>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</si>
  <si>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</si>
  <si>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</si>
  <si>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</si>
  <si>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</si>
  <si>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</si>
  <si>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</si>
  <si>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</si>
  <si>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r>
      <t>Форма 8.1.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</si>
  <si>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</si>
  <si>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 xml:space="preserve"> года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</si>
  <si>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</si>
  <si>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</si>
  <si>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</si>
  <si>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</si>
  <si>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</si>
  <si>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</si>
  <si>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</si>
  <si>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</si>
  <si>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</si>
  <si>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</si>
  <si>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</si>
  <si>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</si>
  <si>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</si>
  <si>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</si>
  <si>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</si>
  <si>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</si>
  <si>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</si>
  <si>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</si>
  <si>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</si>
  <si>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</si>
  <si>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</si>
  <si>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</si>
  <si>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</si>
  <si>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</si>
  <si>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</si>
  <si>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…</t>
  </si>
  <si>
    <t>ИТОГО по всем прекращениям передачи электрической энергии за отчетный период:</t>
  </si>
  <si>
    <t>И</t>
  </si>
  <si>
    <t>х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</si>
  <si>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</si>
  <si>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</si>
  <si>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</si>
  <si>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</si>
  <si>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</si>
  <si>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</si>
  <si>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</si>
  <si>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</si>
  <si>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</si>
  <si>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</si>
  <si>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месяцев</t>
  </si>
  <si>
    <t xml:space="preserve">Форма 8.1.1. Ведомость присоединений потребителей услуг сетевой организации (наименование) за </t>
  </si>
  <si>
    <t>№ п/п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</si>
  <si>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</si>
  <si>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</si>
  <si>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</si>
  <si>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</si>
  <si>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</si>
  <si>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Высший класс напряжения,
кВ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</si>
  <si>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</si>
  <si>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</si>
  <si>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</si>
  <si>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</si>
  <si>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</si>
  <si>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>Форма 8.2. 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</si>
  <si>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r>
      <t>Объем недоотпущенной электроэнергии (П</t>
    </r>
    <r>
      <rPr>
        <vertAlign val="subscript"/>
        <sz val="11"/>
        <rFont val="Times New Roman"/>
        <family val="1"/>
        <charset val="204"/>
      </rPr>
      <t>енэс</t>
    </r>
    <r>
      <rPr>
        <sz val="11"/>
        <rFont val="Times New Roman"/>
        <family val="1"/>
        <charset val="204"/>
      </rPr>
      <t>), МВт*час</t>
    </r>
  </si>
  <si>
    <t>Сумма произведений по столбцу 9 
и столбцу 22 Формы 8.1
(∑ столбец 9 * столбец 22)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</si>
  <si>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</si>
  <si>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</si>
  <si>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</si>
  <si>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</si>
  <si>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</si>
  <si>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</si>
  <si>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</si>
  <si>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</si>
  <si>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</si>
  <si>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</si>
  <si>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</si>
  <si>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</si>
  <si>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</si>
  <si>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</si>
  <si>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</si>
  <si>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</si>
  <si>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t>2018 факт</t>
  </si>
  <si>
    <t>2019 факт</t>
  </si>
  <si>
    <t>2020</t>
  </si>
  <si>
    <t>Береснев А. В.</t>
  </si>
  <si>
    <t>АКЦИОНЕРНОЕ ОБЩЕСТВО "КОЛПИНСКАЯ СЕТЕВАЯ КОМПАНИЯ"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</si>
  <si>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</si>
  <si>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</si>
  <si>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</si>
  <si>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2020 факт</t>
  </si>
  <si>
    <t>1.2.</t>
  </si>
  <si>
    <t>3.2.</t>
  </si>
  <si>
    <t>2.</t>
  </si>
  <si>
    <t>5.</t>
  </si>
  <si>
    <t>6.</t>
  </si>
  <si>
    <t>1.</t>
  </si>
  <si>
    <t>3.</t>
  </si>
  <si>
    <t>4.</t>
  </si>
  <si>
    <t>2024</t>
  </si>
  <si>
    <t>2021 факт</t>
  </si>
  <si>
    <t>2022</t>
  </si>
  <si>
    <t>2023</t>
  </si>
  <si>
    <t>2022
факт</t>
  </si>
  <si>
    <t>100</t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</si>
  <si>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</si>
  <si>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2020
факт</t>
  </si>
  <si>
    <t>Максимальное за год число точек 
поставки, шт.</t>
  </si>
  <si>
    <t>Договор №08-547 от 01.01.08;
Договор №ДП-2 от 31.12.14;
Договор №КСК-ОУ/П-2 от 29.08.16; Договор №КСК-ОУ/П-1 от 01.10.16.</t>
  </si>
  <si>
    <t>ТП</t>
  </si>
  <si>
    <t>РТП-6</t>
  </si>
  <si>
    <t>РТП-8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</si>
  <si>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</si>
  <si>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</si>
  <si>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</si>
  <si>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</si>
  <si>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</si>
  <si>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
(проведение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</si>
  <si>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</si>
  <si>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</si>
  <si>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</si>
  <si>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3.2. Взаимодействие территориальной сетевой организации с потребителями услуг 
с целью получения информации о качестве обслуживания, 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</si>
  <si>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</si>
  <si>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</si>
  <si>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</si>
  <si>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2023
факт</t>
  </si>
  <si>
    <t>2025</t>
  </si>
  <si>
    <t>2026</t>
  </si>
  <si>
    <t>2027</t>
  </si>
  <si>
    <t>2028</t>
  </si>
  <si>
    <t>2029</t>
  </si>
  <si>
    <t>№ инв.карточек: 000000622, 00000402, 000001404, 000001301, 000001302, 000000609, 000001252, 000001338, 000001333, 000001354, 000001271, 000001329, 000001124, 000001409, 000000580, 000001273, 000001255, 000001323, 000001261, 000001359, 000001370, 00000504, 000001095, 000001123, 000001334, 000000628, 000001086, 000000500, 000001406, 000001251, 000001387, 000001182, 000001297, 000001407, 0000001418, 000001416, 000001415, 00001183, 000001300, 000001300, 000001283, 000001284, 000001287, 000001288, 000001293, 000001042, 000001190, 000001189, 000001223, 000001224, 000001476, 000001448, 000001445, 000001467, 000001481</t>
  </si>
  <si>
    <t>№ инв.карточек: 00000167, 00000168, 00000162, 000001174, 00001392, 00001393, 00000122, 000001337, 00000128, 00000129, 000001180, 00001397, 000001409, 00001124, 00000121, 00000123, 00001109, 00001110, 000001263, 000001259, 000001321, 000001256, 00000314, 000001322, 000001264, 000001179, 000001241, 000001178, 000001177, 00001394, 00000504, 000001095, 00000278, 000001123, 00000171, 000001242, 000001243, 000001023, 000001024, 00000138, 00000139, 00000120, 000001086, 00001176, 00001175, 00000291, 00000293, 00000296, 00001395, 00001396, 000001290, 000001276, 000001291, 000001297, 000001408, 000001419, 000001417, 000001296, 000001300, 000001285, 000001286, 000001280, 000001292, 000001294, 000001295, 000001289, 00001398, 00001399, 00000279, 000001365, 000001366, 000001368, 000001369, 00000375, 00000153, 000001091, 000001043, 000001331, 000001093, 000001089, 000001041, 000001253, 000001087, 000001092, 000001085, 000001239, 000001088, 000001240, 00000297, 000001090, 000001281, 000001282, 000001449, 000001456, 000001462, 000001465, 000001478</t>
  </si>
  <si>
    <t>2023 года</t>
  </si>
  <si>
    <t xml:space="preserve">2023
факт </t>
  </si>
  <si>
    <t>КЛ</t>
  </si>
  <si>
    <t>ф.107</t>
  </si>
  <si>
    <t>00,15, 2023.04.14</t>
  </si>
  <si>
    <t>00,15, 2023.04,14</t>
  </si>
  <si>
    <t>Акт №1 от 14.04.23</t>
  </si>
  <si>
    <t>3.4.8.1</t>
  </si>
  <si>
    <t>4.4</t>
  </si>
  <si>
    <t>ТП-2/1</t>
  </si>
  <si>
    <t>08,15 2023.01.23</t>
  </si>
  <si>
    <t>16,15 2023.01.23</t>
  </si>
  <si>
    <t>Перечень потребителей 1-й и 2-й категорий надежности, в отношении которых 
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</si>
  <si>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
произошло частичное ограничение режима потребления электрической энергии</t>
  </si>
  <si>
    <t>Перечень объектов электросетевого хозяйства, отключение которых привело к 
прекращению передачи электрической энергии потребителям услуг (ПС,ТП,РП,ВЛ,КЛ)</t>
  </si>
  <si>
    <t>Время и дата восстановления режима потребления электрической энергии 
потребителей услуг (часы, минуты, ГГГГ.ММ.ДД)</t>
  </si>
  <si>
    <t>Диспетчерское наименование объекта электросетевого хозяйства сетевой организации, 
в результате отключения которой произошло прекращение передачи электроэнергии потребителям услуг</t>
  </si>
  <si>
    <t>Перечень смежных сетевых организаций, затронутых прекращением передачи 
электрической энергии</t>
  </si>
  <si>
    <t>РТП-3</t>
  </si>
  <si>
    <t>08,40, 2023.02.06</t>
  </si>
  <si>
    <t>15,40, 2023.02.06</t>
  </si>
  <si>
    <t>ТП-58/5</t>
  </si>
  <si>
    <t>08,10, 2023.03.14</t>
  </si>
  <si>
    <t>14,10, 2023.03.14</t>
  </si>
  <si>
    <t>08,30, 2023.02.10</t>
  </si>
  <si>
    <t>15,40, 2023.02.10</t>
  </si>
  <si>
    <t>КТП-32/3</t>
  </si>
  <si>
    <t>09,00, 2023.04.27</t>
  </si>
  <si>
    <t>16,00, 2023.04.27</t>
  </si>
  <si>
    <t>ТП-6/7</t>
  </si>
  <si>
    <t>08,50, 2023.07.03</t>
  </si>
  <si>
    <t>16,50, 2023.07.03</t>
  </si>
  <si>
    <t>08,15, 2023.12.25</t>
  </si>
  <si>
    <t>15,40, 2023.12.25</t>
  </si>
  <si>
    <t>08,25, 2023.12.26</t>
  </si>
  <si>
    <t>15,55, 2023.12.25</t>
  </si>
  <si>
    <t>Учет в показателях надежности, в т.ч. индикативных показателях надежности
(0 - нет, 1 - да)</t>
  </si>
  <si>
    <t>ф.2/1 Т-1, 
ф.2/1 Т-2</t>
  </si>
  <si>
    <t>РП-2</t>
  </si>
  <si>
    <t>Смежные сетевые организации 
и производители 
электрической энергии</t>
  </si>
  <si>
    <r>
      <rPr>
        <u/>
        <sz val="10"/>
        <rFont val="Times New Roman"/>
        <family val="1"/>
        <charset val="204"/>
      </rPr>
      <t>ГРУ-6 кВ БТЭЦ-2,</t>
    </r>
    <r>
      <rPr>
        <sz val="10"/>
        <rFont val="Times New Roman"/>
        <family val="1"/>
        <charset val="204"/>
      </rPr>
      <t xml:space="preserve">
РП-21</t>
    </r>
  </si>
  <si>
    <t>ф.9, 
ф.21-31</t>
  </si>
  <si>
    <t>Диспетчерское наименование 
ПС, ТП, РП</t>
  </si>
  <si>
    <t>ПС-346 (ГПП-6)</t>
  </si>
  <si>
    <t>ф.6-08</t>
  </si>
  <si>
    <t>ТП-76</t>
  </si>
  <si>
    <t>ф.107, ф.207</t>
  </si>
  <si>
    <t>ПС-6 "Колпино"</t>
  </si>
  <si>
    <t>яч.3 РТП-3</t>
  </si>
  <si>
    <t>яч.16 РТП-3</t>
  </si>
  <si>
    <t>Диспетчерское наименование 
ВЛ, КЛ, КВЛ</t>
  </si>
  <si>
    <t>РП-32</t>
  </si>
  <si>
    <t>ф.32/3</t>
  </si>
  <si>
    <t>КТПН-32/3</t>
  </si>
  <si>
    <t>ф.6/7 Т-5</t>
  </si>
  <si>
    <t>ф.8, 
ф.21-06</t>
  </si>
  <si>
    <t>ф.Т-1</t>
  </si>
  <si>
    <t>ф.Т-2</t>
  </si>
  <si>
    <t>Номер и дата акта расследования технологического нарушения, 
записи в оперативном журнале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</si>
</sst>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2" xfId="0" applyFont="1" applyBorder="1" applyAlignment="1">
      <alignment vertical="top"/>
    </xf>
    <xf numFmtId="49" fontId="2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49" fontId="14" fillId="3" borderId="2" xfId="0" applyNumberFormat="1" applyFont="1" applyFill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wrapText="1"/>
    </xf>
    <xf numFmtId="0" fontId="6" fillId="2" borderId="0" xfId="0" applyFont="1" applyFill="1" applyAlignment="1">
      <alignment horizontal="justify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2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49" fontId="18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  <xf numFmtId="4" fontId="2" fillId="5" borderId="2" xfId="0" applyNumberFormat="1" applyFont="1" applyFill="1" applyBorder="1" applyAlignment="1">
      <alignment horizontal="center" vertical="top"/>
    </xf>
    <xf numFmtId="4" fontId="2" fillId="5" borderId="3" xfId="0" applyNumberFormat="1" applyFont="1" applyFill="1" applyBorder="1" applyAlignment="1">
      <alignment horizontal="center" vertical="top"/>
    </xf>
    <xf numFmtId="4" fontId="2" fillId="5" borderId="4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2" fillId="4" borderId="3" xfId="0" applyNumberFormat="1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left" vertical="top" wrapText="1"/>
    </xf>
    <xf numFmtId="4" fontId="2" fillId="4" borderId="2" xfId="0" applyNumberFormat="1" applyFont="1" applyFill="1" applyBorder="1" applyAlignment="1">
      <alignment horizontal="center" vertical="top"/>
    </xf>
    <xf numFmtId="4" fontId="2" fillId="4" borderId="3" xfId="0" applyNumberFormat="1" applyFont="1" applyFill="1" applyBorder="1" applyAlignment="1">
      <alignment horizontal="center" vertical="top"/>
    </xf>
    <xf numFmtId="4" fontId="2" fillId="4" borderId="4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left" vertical="top" wrapText="1"/>
    </xf>
    <xf numFmtId="49" fontId="2" fillId="6" borderId="4" xfId="0" applyNumberFormat="1" applyFont="1" applyFill="1" applyBorder="1" applyAlignment="1">
      <alignment horizontal="left" vertical="top" wrapText="1"/>
    </xf>
    <xf numFmtId="4" fontId="2" fillId="6" borderId="2" xfId="0" applyNumberFormat="1" applyFont="1" applyFill="1" applyBorder="1" applyAlignment="1">
      <alignment horizontal="center" vertical="top"/>
    </xf>
    <xf numFmtId="4" fontId="2" fillId="6" borderId="3" xfId="0" applyNumberFormat="1" applyFont="1" applyFill="1" applyBorder="1" applyAlignment="1">
      <alignment horizontal="center" vertical="top"/>
    </xf>
    <xf numFmtId="4" fontId="2" fillId="6" borderId="4" xfId="0" applyNumberFormat="1" applyFont="1" applyFill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justify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top"/>
    </xf>
    <xf numFmtId="4" fontId="2" fillId="3" borderId="3" xfId="0" applyNumberFormat="1" applyFont="1" applyFill="1" applyBorder="1" applyAlignment="1">
      <alignment horizontal="center" vertical="top"/>
    </xf>
    <xf numFmtId="4" fontId="2" fillId="3" borderId="4" xfId="0" applyNumberFormat="1" applyFont="1" applyFill="1" applyBorder="1" applyAlignment="1">
      <alignment horizontal="center" vertical="top"/>
    </xf>
    <xf numFmtId="49" fontId="15" fillId="3" borderId="3" xfId="0" applyNumberFormat="1" applyFont="1" applyFill="1" applyBorder="1" applyAlignment="1">
      <alignment horizontal="left" vertical="top" wrapText="1"/>
    </xf>
    <xf numFmtId="49" fontId="15" fillId="3" borderId="4" xfId="0" applyNumberFormat="1" applyFont="1" applyFill="1" applyBorder="1" applyAlignment="1">
      <alignment horizontal="left" vertical="top" wrapText="1"/>
    </xf>
    <xf numFmtId="4" fontId="15" fillId="3" borderId="2" xfId="0" applyNumberFormat="1" applyFont="1" applyFill="1" applyBorder="1" applyAlignment="1">
      <alignment horizontal="center" vertical="top"/>
    </xf>
    <xf numFmtId="4" fontId="15" fillId="3" borderId="3" xfId="0" applyNumberFormat="1" applyFont="1" applyFill="1" applyBorder="1" applyAlignment="1">
      <alignment horizontal="center" vertical="top"/>
    </xf>
    <xf numFmtId="4" fontId="15" fillId="3" borderId="4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 wrapText="1"/>
    </xf>
    <xf numFmtId="165" fontId="2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65" fontId="2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0" xfId="0" applyFont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Z27"/>
  <sheetViews>
    <sheetView view="pageBreakPreview" zoomScale="130" zoomScaleNormal="100" zoomScaleSheetLayoutView="130" workbookViewId="0">
      <selection activeCell="AC14" sqref="AC14:BF14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15.75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</row>
    <row r="4" spans="1:104" s="1" customFormat="1" ht="15.75" x14ac:dyDescent="0.25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8" t="s">
        <v>325</v>
      </c>
      <c r="CH4" s="78"/>
      <c r="CI4" s="78"/>
      <c r="CJ4" s="78"/>
      <c r="CK4" s="78"/>
      <c r="CL4" s="78"/>
      <c r="CM4" s="78"/>
      <c r="CN4" s="78"/>
      <c r="CO4" s="78"/>
      <c r="CP4" s="78"/>
      <c r="CQ4" s="79" t="s">
        <v>3</v>
      </c>
      <c r="CR4" s="79"/>
      <c r="CS4" s="79"/>
      <c r="CT4" s="79"/>
      <c r="CU4" s="79"/>
      <c r="CV4" s="79"/>
      <c r="CW4" s="79"/>
      <c r="CX4" s="79"/>
      <c r="CY4" s="79"/>
      <c r="CZ4" s="79"/>
    </row>
    <row r="6" spans="1:104" ht="15.75" x14ac:dyDescent="0.25">
      <c r="F6" s="80" t="s">
        <v>309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104" s="4" customFormat="1" ht="15" customHeight="1" x14ac:dyDescent="0.2">
      <c r="F7" s="75" t="s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</row>
    <row r="8" spans="1:104" s="1" customFormat="1" ht="15.75" x14ac:dyDescent="0.25"/>
    <row r="9" spans="1:104" s="5" customFormat="1" ht="46.5" customHeight="1" x14ac:dyDescent="0.2">
      <c r="A9" s="81" t="s">
        <v>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81" t="s">
        <v>6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84" t="s">
        <v>7</v>
      </c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6"/>
    </row>
    <row r="10" spans="1:104" s="5" customFormat="1" x14ac:dyDescent="0.2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>
        <v>2</v>
      </c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>
        <v>3</v>
      </c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</row>
    <row r="11" spans="1:104" x14ac:dyDescent="0.25">
      <c r="A11" s="88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>
        <v>0</v>
      </c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>
        <v>272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</row>
    <row r="12" spans="1:104" x14ac:dyDescent="0.25">
      <c r="A12" s="88" t="s">
        <v>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>
        <v>0</v>
      </c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>
        <v>271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</row>
    <row r="13" spans="1:104" x14ac:dyDescent="0.25">
      <c r="A13" s="88" t="s">
        <v>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9">
        <v>0</v>
      </c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>
        <v>272</v>
      </c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</row>
    <row r="14" spans="1:104" x14ac:dyDescent="0.25">
      <c r="A14" s="88" t="s">
        <v>11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>
        <v>0</v>
      </c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>
        <v>272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</row>
    <row r="15" spans="1:104" x14ac:dyDescent="0.25">
      <c r="A15" s="88" t="s">
        <v>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>
        <v>0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>
        <v>273</v>
      </c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</row>
    <row r="16" spans="1:104" x14ac:dyDescent="0.25">
      <c r="A16" s="88" t="s">
        <v>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>
        <v>0</v>
      </c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>
        <v>280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</row>
    <row r="17" spans="1:104" x14ac:dyDescent="0.25">
      <c r="A17" s="88" t="s">
        <v>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>
        <v>0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>
        <v>280</v>
      </c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</row>
    <row r="18" spans="1:104" x14ac:dyDescent="0.25">
      <c r="A18" s="88" t="s">
        <v>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>
        <v>0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>
        <v>281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</row>
    <row r="19" spans="1:104" x14ac:dyDescent="0.25">
      <c r="A19" s="88" t="s">
        <v>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>
        <v>0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>
        <v>282</v>
      </c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</row>
    <row r="20" spans="1:104" x14ac:dyDescent="0.25">
      <c r="A20" s="88" t="s">
        <v>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9">
        <v>0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>
        <v>284</v>
      </c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</row>
    <row r="21" spans="1:104" x14ac:dyDescent="0.25">
      <c r="A21" s="88" t="s">
        <v>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>
        <v>0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>
        <v>285</v>
      </c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</row>
    <row r="22" spans="1:104" x14ac:dyDescent="0.25">
      <c r="A22" s="88" t="s">
        <v>19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>
        <v>0</v>
      </c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>
        <v>286</v>
      </c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</row>
    <row r="24" spans="1:104" s="1" customFormat="1" ht="15.75" x14ac:dyDescent="0.25">
      <c r="A24" s="80" t="s">
        <v>20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 t="s">
        <v>308</v>
      </c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</row>
    <row r="25" spans="1:104" s="6" customFormat="1" ht="13.5" customHeight="1" x14ac:dyDescent="0.2">
      <c r="A25" s="75" t="s">
        <v>21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 t="s">
        <v>22</v>
      </c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 t="s">
        <v>23</v>
      </c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</row>
    <row r="26" spans="1:10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104" s="8" customFormat="1" ht="15" customHeight="1" x14ac:dyDescent="0.2">
      <c r="F27" s="9" t="s">
        <v>24</v>
      </c>
    </row>
  </sheetData>
  <mergeCells count="54">
    <mergeCell ref="A24:AK24"/>
    <mergeCell ref="AL24:BV24"/>
    <mergeCell ref="BW24:CZ24"/>
    <mergeCell ref="A25:AK25"/>
    <mergeCell ref="AL25:BV25"/>
    <mergeCell ref="BW25:CZ25"/>
    <mergeCell ref="A21:AB21"/>
    <mergeCell ref="AC21:BF21"/>
    <mergeCell ref="BG21:CZ21"/>
    <mergeCell ref="A22:AB22"/>
    <mergeCell ref="AC22:BF22"/>
    <mergeCell ref="BG22:CZ22"/>
    <mergeCell ref="A19:AB19"/>
    <mergeCell ref="AC19:BF19"/>
    <mergeCell ref="BG19:CZ19"/>
    <mergeCell ref="A20:AB20"/>
    <mergeCell ref="AC20:BF20"/>
    <mergeCell ref="BG20:CZ20"/>
    <mergeCell ref="A17:AB17"/>
    <mergeCell ref="AC17:BF17"/>
    <mergeCell ref="BG17:CZ17"/>
    <mergeCell ref="A18:AB18"/>
    <mergeCell ref="AC18:BF18"/>
    <mergeCell ref="BG18:CZ18"/>
    <mergeCell ref="A15:AB15"/>
    <mergeCell ref="AC15:BF15"/>
    <mergeCell ref="BG15:CZ15"/>
    <mergeCell ref="A16:AB16"/>
    <mergeCell ref="AC16:BF16"/>
    <mergeCell ref="BG16:CZ16"/>
    <mergeCell ref="A13:AB13"/>
    <mergeCell ref="AC13:BF13"/>
    <mergeCell ref="BG13:CZ13"/>
    <mergeCell ref="A14:AB14"/>
    <mergeCell ref="AC14:BF14"/>
    <mergeCell ref="BG14:CZ14"/>
    <mergeCell ref="A11:AB11"/>
    <mergeCell ref="AC11:BF11"/>
    <mergeCell ref="BG11:CZ11"/>
    <mergeCell ref="A12:AB12"/>
    <mergeCell ref="AC12:BF12"/>
    <mergeCell ref="BG12:CZ12"/>
    <mergeCell ref="A9:AB9"/>
    <mergeCell ref="AC9:BF9"/>
    <mergeCell ref="BG9:CZ9"/>
    <mergeCell ref="A10:AB10"/>
    <mergeCell ref="AC10:BF10"/>
    <mergeCell ref="BG10:CZ10"/>
    <mergeCell ref="F7:CU7"/>
    <mergeCell ref="A3:CZ3"/>
    <mergeCell ref="A4:CF4"/>
    <mergeCell ref="CG4:CP4"/>
    <mergeCell ref="CQ4:CZ4"/>
    <mergeCell ref="F6:CU6"/>
  </mergeCells>
  <pageMargins left="0.70866141732283461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X38"/>
  <sheetViews>
    <sheetView view="pageBreakPreview" topLeftCell="A10" zoomScale="110" zoomScaleNormal="100" zoomScaleSheetLayoutView="110" workbookViewId="0">
      <selection activeCell="CH14" sqref="CH14:CX14"/>
    </sheetView>
  </sheetViews>
  <sheetFormatPr defaultColWidth="0.85546875" defaultRowHeight="15" x14ac:dyDescent="0.25"/>
  <cols>
    <col min="1" max="3" width="0.85546875" style="3"/>
    <col min="4" max="4" width="5.140625" style="3" customWidth="1"/>
    <col min="5" max="16384" width="0.85546875" style="3"/>
  </cols>
  <sheetData>
    <row r="1" spans="1:102" s="1" customFormat="1" ht="15.75" customHeight="1" x14ac:dyDescent="0.25">
      <c r="A1" s="94" t="s">
        <v>165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</row>
    <row r="2" spans="1:102" s="1" customFormat="1" ht="15.75" customHeight="1" x14ac:dyDescent="0.25"/>
    <row r="3" spans="1:102" s="1" customFormat="1" ht="15.75" x14ac:dyDescent="0.25">
      <c r="I3" s="80" t="s">
        <v>309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</row>
    <row r="4" spans="1:102" s="1" customFormat="1" ht="15.75" x14ac:dyDescent="0.25">
      <c r="I4" s="191" t="s">
        <v>53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6"/>
      <c r="CR4" s="6"/>
      <c r="CS4" s="6"/>
      <c r="CT4" s="6"/>
      <c r="CU4" s="6"/>
      <c r="CV4" s="6"/>
      <c r="CW4" s="6"/>
      <c r="CX4" s="6"/>
    </row>
    <row r="6" spans="1:102" s="5" customFormat="1" ht="15.75" customHeight="1" x14ac:dyDescent="0.2">
      <c r="A6" s="121" t="s">
        <v>73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G6" s="81" t="s">
        <v>54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3"/>
      <c r="BC6" s="121" t="s">
        <v>55</v>
      </c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3"/>
      <c r="BQ6" s="121" t="s">
        <v>56</v>
      </c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3"/>
      <c r="CH6" s="121" t="s">
        <v>57</v>
      </c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3"/>
    </row>
    <row r="7" spans="1:102" s="5" customFormat="1" ht="45" customHeight="1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G7" s="156" t="s">
        <v>145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8"/>
      <c r="AR7" s="156" t="s">
        <v>58</v>
      </c>
      <c r="AS7" s="157"/>
      <c r="AT7" s="157"/>
      <c r="AU7" s="157"/>
      <c r="AV7" s="157"/>
      <c r="AW7" s="157"/>
      <c r="AX7" s="157"/>
      <c r="AY7" s="157"/>
      <c r="AZ7" s="157"/>
      <c r="BA7" s="157"/>
      <c r="BB7" s="158"/>
      <c r="BC7" s="156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8"/>
      <c r="BQ7" s="156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8"/>
      <c r="CH7" s="156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8"/>
    </row>
    <row r="8" spans="1:102" s="24" customFormat="1" x14ac:dyDescent="0.2">
      <c r="A8" s="190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3"/>
      <c r="AG8" s="190">
        <v>2</v>
      </c>
      <c r="AH8" s="92"/>
      <c r="AI8" s="92"/>
      <c r="AJ8" s="92"/>
      <c r="AK8" s="92"/>
      <c r="AL8" s="92"/>
      <c r="AM8" s="92"/>
      <c r="AN8" s="92"/>
      <c r="AO8" s="92"/>
      <c r="AP8" s="92"/>
      <c r="AQ8" s="93"/>
      <c r="AR8" s="190">
        <v>3</v>
      </c>
      <c r="AS8" s="92"/>
      <c r="AT8" s="92"/>
      <c r="AU8" s="92"/>
      <c r="AV8" s="92"/>
      <c r="AW8" s="92"/>
      <c r="AX8" s="92"/>
      <c r="AY8" s="92"/>
      <c r="AZ8" s="92"/>
      <c r="BA8" s="92"/>
      <c r="BB8" s="93"/>
      <c r="BC8" s="190">
        <v>4</v>
      </c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3"/>
      <c r="BQ8" s="190">
        <v>5</v>
      </c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3"/>
      <c r="CH8" s="190">
        <v>6</v>
      </c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3"/>
    </row>
    <row r="9" spans="1:102" s="28" customFormat="1" ht="106.5" customHeight="1" x14ac:dyDescent="0.2">
      <c r="A9" s="32"/>
      <c r="B9" s="150" t="s">
        <v>166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1"/>
      <c r="AG9" s="192">
        <v>1</v>
      </c>
      <c r="AH9" s="159"/>
      <c r="AI9" s="159"/>
      <c r="AJ9" s="159"/>
      <c r="AK9" s="159"/>
      <c r="AL9" s="159"/>
      <c r="AM9" s="159"/>
      <c r="AN9" s="159"/>
      <c r="AO9" s="159"/>
      <c r="AP9" s="159"/>
      <c r="AQ9" s="160"/>
      <c r="AR9" s="192">
        <v>1</v>
      </c>
      <c r="AS9" s="159"/>
      <c r="AT9" s="159"/>
      <c r="AU9" s="159"/>
      <c r="AV9" s="159"/>
      <c r="AW9" s="159"/>
      <c r="AX9" s="159"/>
      <c r="AY9" s="159"/>
      <c r="AZ9" s="159"/>
      <c r="BA9" s="159"/>
      <c r="BB9" s="160"/>
      <c r="BC9" s="192">
        <v>100</v>
      </c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60"/>
      <c r="BQ9" s="192" t="s">
        <v>63</v>
      </c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60"/>
      <c r="CH9" s="192">
        <v>2</v>
      </c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60"/>
    </row>
    <row r="10" spans="1:102" s="28" customFormat="1" ht="32.25" customHeight="1" x14ac:dyDescent="0.2">
      <c r="A10" s="33"/>
      <c r="B10" s="150" t="s">
        <v>74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1"/>
      <c r="AG10" s="192" t="s">
        <v>60</v>
      </c>
      <c r="AH10" s="159"/>
      <c r="AI10" s="159"/>
      <c r="AJ10" s="159"/>
      <c r="AK10" s="159"/>
      <c r="AL10" s="159"/>
      <c r="AM10" s="159"/>
      <c r="AN10" s="159"/>
      <c r="AO10" s="159"/>
      <c r="AP10" s="159"/>
      <c r="AQ10" s="160"/>
      <c r="AR10" s="192" t="s">
        <v>60</v>
      </c>
      <c r="AS10" s="159"/>
      <c r="AT10" s="159"/>
      <c r="AU10" s="159"/>
      <c r="AV10" s="159"/>
      <c r="AW10" s="159"/>
      <c r="AX10" s="159"/>
      <c r="AY10" s="159"/>
      <c r="AZ10" s="159"/>
      <c r="BA10" s="159"/>
      <c r="BB10" s="160"/>
      <c r="BC10" s="192" t="s">
        <v>60</v>
      </c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60"/>
      <c r="BQ10" s="192" t="s">
        <v>60</v>
      </c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60"/>
      <c r="CH10" s="192">
        <f>(CH12+CH13+CH14+CH15+CH16+CH17)/6</f>
        <v>2</v>
      </c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60"/>
    </row>
    <row r="11" spans="1:102" s="28" customFormat="1" x14ac:dyDescent="0.2">
      <c r="A11" s="32"/>
      <c r="B11" s="150" t="s">
        <v>61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92"/>
      <c r="AH11" s="159"/>
      <c r="AI11" s="159"/>
      <c r="AJ11" s="159"/>
      <c r="AK11" s="159"/>
      <c r="AL11" s="159"/>
      <c r="AM11" s="159"/>
      <c r="AN11" s="159"/>
      <c r="AO11" s="159"/>
      <c r="AP11" s="159"/>
      <c r="AQ11" s="160"/>
      <c r="AR11" s="192"/>
      <c r="AS11" s="159"/>
      <c r="AT11" s="159"/>
      <c r="AU11" s="159"/>
      <c r="AV11" s="159"/>
      <c r="AW11" s="159"/>
      <c r="AX11" s="159"/>
      <c r="AY11" s="159"/>
      <c r="AZ11" s="159"/>
      <c r="BA11" s="159"/>
      <c r="BB11" s="160"/>
      <c r="BC11" s="192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60"/>
      <c r="BQ11" s="192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60"/>
      <c r="CH11" s="192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60"/>
    </row>
    <row r="12" spans="1:102" s="28" customFormat="1" ht="105.75" customHeight="1" x14ac:dyDescent="0.2">
      <c r="A12" s="32"/>
      <c r="B12" s="150" t="s">
        <v>341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1"/>
      <c r="AG12" s="192">
        <v>0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60"/>
      <c r="AR12" s="192">
        <v>0</v>
      </c>
      <c r="AS12" s="159"/>
      <c r="AT12" s="159"/>
      <c r="AU12" s="159"/>
      <c r="AV12" s="159"/>
      <c r="AW12" s="159"/>
      <c r="AX12" s="159"/>
      <c r="AY12" s="159"/>
      <c r="AZ12" s="159"/>
      <c r="BA12" s="159"/>
      <c r="BB12" s="160"/>
      <c r="BC12" s="192">
        <v>100</v>
      </c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60"/>
      <c r="BQ12" s="192" t="s">
        <v>69</v>
      </c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60"/>
      <c r="CH12" s="192">
        <v>2</v>
      </c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60"/>
    </row>
    <row r="13" spans="1:102" s="28" customFormat="1" ht="137.25" customHeight="1" x14ac:dyDescent="0.2">
      <c r="A13" s="32"/>
      <c r="B13" s="150" t="s">
        <v>167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1"/>
      <c r="AG13" s="192">
        <v>0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160"/>
      <c r="AR13" s="192">
        <v>0</v>
      </c>
      <c r="AS13" s="159"/>
      <c r="AT13" s="159"/>
      <c r="AU13" s="159"/>
      <c r="AV13" s="159"/>
      <c r="AW13" s="159"/>
      <c r="AX13" s="159"/>
      <c r="AY13" s="159"/>
      <c r="AZ13" s="159"/>
      <c r="BA13" s="159"/>
      <c r="BB13" s="160"/>
      <c r="BC13" s="192">
        <v>100</v>
      </c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60"/>
      <c r="BQ13" s="192" t="s">
        <v>63</v>
      </c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60"/>
      <c r="CH13" s="120">
        <v>2</v>
      </c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</row>
    <row r="14" spans="1:102" s="28" customFormat="1" ht="165.75" customHeight="1" x14ac:dyDescent="0.2">
      <c r="A14" s="32"/>
      <c r="B14" s="150" t="s">
        <v>342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1"/>
      <c r="AG14" s="192">
        <v>0</v>
      </c>
      <c r="AH14" s="159"/>
      <c r="AI14" s="159"/>
      <c r="AJ14" s="159"/>
      <c r="AK14" s="159"/>
      <c r="AL14" s="159"/>
      <c r="AM14" s="159"/>
      <c r="AN14" s="159"/>
      <c r="AO14" s="159"/>
      <c r="AP14" s="159"/>
      <c r="AQ14" s="160"/>
      <c r="AR14" s="192">
        <v>0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60"/>
      <c r="BC14" s="192">
        <v>100</v>
      </c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60"/>
      <c r="BQ14" s="192" t="s">
        <v>69</v>
      </c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60"/>
      <c r="CH14" s="192">
        <v>2</v>
      </c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60"/>
    </row>
    <row r="15" spans="1:102" s="28" customFormat="1" ht="151.5" customHeight="1" x14ac:dyDescent="0.2">
      <c r="A15" s="32"/>
      <c r="B15" s="150" t="s">
        <v>343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1"/>
      <c r="AG15" s="192">
        <v>0</v>
      </c>
      <c r="AH15" s="159"/>
      <c r="AI15" s="159"/>
      <c r="AJ15" s="159"/>
      <c r="AK15" s="159"/>
      <c r="AL15" s="159"/>
      <c r="AM15" s="159"/>
      <c r="AN15" s="159"/>
      <c r="AO15" s="159"/>
      <c r="AP15" s="159"/>
      <c r="AQ15" s="160"/>
      <c r="AR15" s="192">
        <v>0</v>
      </c>
      <c r="AS15" s="159"/>
      <c r="AT15" s="159"/>
      <c r="AU15" s="159"/>
      <c r="AV15" s="159"/>
      <c r="AW15" s="159"/>
      <c r="AX15" s="159"/>
      <c r="AY15" s="159"/>
      <c r="AZ15" s="159"/>
      <c r="BA15" s="159"/>
      <c r="BB15" s="160"/>
      <c r="BC15" s="192">
        <v>100</v>
      </c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60"/>
      <c r="BQ15" s="192" t="s">
        <v>69</v>
      </c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60"/>
      <c r="CH15" s="192">
        <v>2</v>
      </c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60"/>
    </row>
    <row r="16" spans="1:102" s="28" customFormat="1" ht="106.5" customHeight="1" x14ac:dyDescent="0.2">
      <c r="A16" s="32"/>
      <c r="B16" s="150" t="s">
        <v>168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1"/>
      <c r="AG16" s="192">
        <v>0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192">
        <v>0</v>
      </c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92">
        <v>100</v>
      </c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60"/>
      <c r="BQ16" s="192" t="s">
        <v>63</v>
      </c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60"/>
      <c r="CH16" s="192">
        <v>2</v>
      </c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60"/>
    </row>
    <row r="17" spans="1:102" s="28" customFormat="1" ht="90" customHeight="1" x14ac:dyDescent="0.2">
      <c r="A17" s="32"/>
      <c r="B17" s="150" t="s">
        <v>75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1"/>
      <c r="AG17" s="192">
        <v>0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60"/>
      <c r="AR17" s="192">
        <v>0</v>
      </c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92">
        <v>100</v>
      </c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60"/>
      <c r="BQ17" s="192" t="s">
        <v>63</v>
      </c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60"/>
      <c r="CH17" s="192">
        <v>2</v>
      </c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</row>
    <row r="18" spans="1:102" s="28" customFormat="1" ht="45" customHeight="1" x14ac:dyDescent="0.2">
      <c r="A18" s="32"/>
      <c r="B18" s="150" t="s">
        <v>76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1"/>
      <c r="AG18" s="192" t="s">
        <v>60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60"/>
      <c r="AR18" s="192" t="s">
        <v>60</v>
      </c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92" t="s">
        <v>60</v>
      </c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60"/>
      <c r="BQ18" s="192" t="s">
        <v>60</v>
      </c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60"/>
      <c r="CH18" s="192">
        <f>(CH20+CH21)/2</f>
        <v>2</v>
      </c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60"/>
    </row>
    <row r="19" spans="1:102" s="28" customFormat="1" x14ac:dyDescent="0.2">
      <c r="A19" s="32"/>
      <c r="B19" s="150" t="s">
        <v>61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1"/>
      <c r="AG19" s="192"/>
      <c r="AH19" s="159"/>
      <c r="AI19" s="159"/>
      <c r="AJ19" s="159"/>
      <c r="AK19" s="159"/>
      <c r="AL19" s="159"/>
      <c r="AM19" s="159"/>
      <c r="AN19" s="159"/>
      <c r="AO19" s="159"/>
      <c r="AP19" s="159"/>
      <c r="AQ19" s="160"/>
      <c r="AR19" s="192"/>
      <c r="AS19" s="159"/>
      <c r="AT19" s="159"/>
      <c r="AU19" s="159"/>
      <c r="AV19" s="159"/>
      <c r="AW19" s="159"/>
      <c r="AX19" s="159"/>
      <c r="AY19" s="159"/>
      <c r="AZ19" s="159"/>
      <c r="BA19" s="159"/>
      <c r="BB19" s="160"/>
      <c r="BC19" s="192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60"/>
      <c r="BQ19" s="192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60"/>
      <c r="CH19" s="192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60"/>
    </row>
    <row r="20" spans="1:102" s="28" customFormat="1" ht="60" customHeight="1" x14ac:dyDescent="0.2">
      <c r="A20" s="32"/>
      <c r="B20" s="150" t="s">
        <v>169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192">
        <v>2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60"/>
      <c r="AR20" s="192">
        <v>2</v>
      </c>
      <c r="AS20" s="159"/>
      <c r="AT20" s="159"/>
      <c r="AU20" s="159"/>
      <c r="AV20" s="159"/>
      <c r="AW20" s="159"/>
      <c r="AX20" s="159"/>
      <c r="AY20" s="159"/>
      <c r="AZ20" s="159"/>
      <c r="BA20" s="159"/>
      <c r="BB20" s="160"/>
      <c r="BC20" s="192">
        <v>100</v>
      </c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60"/>
      <c r="BQ20" s="192" t="s">
        <v>69</v>
      </c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60"/>
      <c r="CH20" s="192">
        <v>2</v>
      </c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60"/>
    </row>
    <row r="21" spans="1:102" s="28" customFormat="1" ht="90.75" customHeight="1" x14ac:dyDescent="0.2">
      <c r="A21" s="32"/>
      <c r="B21" s="150" t="s">
        <v>344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/>
      <c r="AG21" s="192" t="s">
        <v>60</v>
      </c>
      <c r="AH21" s="159"/>
      <c r="AI21" s="159"/>
      <c r="AJ21" s="159"/>
      <c r="AK21" s="159"/>
      <c r="AL21" s="159"/>
      <c r="AM21" s="159"/>
      <c r="AN21" s="159"/>
      <c r="AO21" s="159"/>
      <c r="AP21" s="159"/>
      <c r="AQ21" s="160"/>
      <c r="AR21" s="192" t="s">
        <v>60</v>
      </c>
      <c r="AS21" s="159"/>
      <c r="AT21" s="159"/>
      <c r="AU21" s="159"/>
      <c r="AV21" s="159"/>
      <c r="AW21" s="159"/>
      <c r="AX21" s="159"/>
      <c r="AY21" s="159"/>
      <c r="AZ21" s="159"/>
      <c r="BA21" s="159"/>
      <c r="BB21" s="160"/>
      <c r="BC21" s="192">
        <v>100</v>
      </c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60"/>
      <c r="BQ21" s="192" t="s">
        <v>63</v>
      </c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60"/>
      <c r="CH21" s="192">
        <v>2</v>
      </c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60"/>
    </row>
    <row r="22" spans="1:102" s="28" customFormat="1" ht="29.25" customHeight="1" x14ac:dyDescent="0.2">
      <c r="A22" s="32"/>
      <c r="B22" s="150" t="s">
        <v>77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  <c r="AG22" s="192">
        <v>0</v>
      </c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192">
        <v>0</v>
      </c>
      <c r="AS22" s="159"/>
      <c r="AT22" s="159"/>
      <c r="AU22" s="159"/>
      <c r="AV22" s="159"/>
      <c r="AW22" s="159"/>
      <c r="AX22" s="159"/>
      <c r="AY22" s="159"/>
      <c r="AZ22" s="159"/>
      <c r="BA22" s="159"/>
      <c r="BB22" s="160"/>
      <c r="BC22" s="192">
        <v>100</v>
      </c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60"/>
      <c r="BQ22" s="192" t="s">
        <v>60</v>
      </c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60"/>
      <c r="CH22" s="192" t="s">
        <v>60</v>
      </c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60"/>
    </row>
    <row r="23" spans="1:102" s="28" customFormat="1" ht="45" customHeight="1" x14ac:dyDescent="0.2">
      <c r="A23" s="32"/>
      <c r="B23" s="150" t="s">
        <v>78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1"/>
      <c r="AG23" s="192">
        <v>0</v>
      </c>
      <c r="AH23" s="159"/>
      <c r="AI23" s="159"/>
      <c r="AJ23" s="159"/>
      <c r="AK23" s="159"/>
      <c r="AL23" s="159"/>
      <c r="AM23" s="159"/>
      <c r="AN23" s="159"/>
      <c r="AO23" s="159"/>
      <c r="AP23" s="159"/>
      <c r="AQ23" s="160"/>
      <c r="AR23" s="192">
        <v>0</v>
      </c>
      <c r="AS23" s="159"/>
      <c r="AT23" s="159"/>
      <c r="AU23" s="159"/>
      <c r="AV23" s="159"/>
      <c r="AW23" s="159"/>
      <c r="AX23" s="159"/>
      <c r="AY23" s="159"/>
      <c r="AZ23" s="159"/>
      <c r="BA23" s="159"/>
      <c r="BB23" s="160"/>
      <c r="BC23" s="192">
        <v>100</v>
      </c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60"/>
      <c r="BQ23" s="192" t="s">
        <v>60</v>
      </c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60"/>
      <c r="CH23" s="192" t="s">
        <v>60</v>
      </c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60"/>
    </row>
    <row r="24" spans="1:102" s="28" customFormat="1" ht="33.75" customHeight="1" x14ac:dyDescent="0.2">
      <c r="A24" s="32"/>
      <c r="B24" s="150" t="s">
        <v>79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1"/>
      <c r="AG24" s="192">
        <v>0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192">
        <v>0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60"/>
      <c r="BC24" s="192">
        <v>100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60"/>
      <c r="BQ24" s="192" t="s">
        <v>60</v>
      </c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60"/>
      <c r="CH24" s="192" t="s">
        <v>60</v>
      </c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60"/>
    </row>
    <row r="25" spans="1:102" s="28" customFormat="1" ht="45.75" customHeight="1" x14ac:dyDescent="0.2">
      <c r="A25" s="32"/>
      <c r="B25" s="150" t="s">
        <v>345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1"/>
      <c r="AG25" s="192" t="s">
        <v>60</v>
      </c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192" t="s">
        <v>60</v>
      </c>
      <c r="AS25" s="159"/>
      <c r="AT25" s="159"/>
      <c r="AU25" s="159"/>
      <c r="AV25" s="159"/>
      <c r="AW25" s="159"/>
      <c r="AX25" s="159"/>
      <c r="AY25" s="159"/>
      <c r="AZ25" s="159"/>
      <c r="BA25" s="159"/>
      <c r="BB25" s="160"/>
      <c r="BC25" s="192">
        <v>100</v>
      </c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60"/>
      <c r="BQ25" s="192" t="s">
        <v>69</v>
      </c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60"/>
      <c r="CH25" s="192">
        <v>2</v>
      </c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60"/>
    </row>
    <row r="26" spans="1:102" ht="90.75" customHeight="1" x14ac:dyDescent="0.25">
      <c r="A26" s="54"/>
      <c r="B26" s="150" t="s">
        <v>346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1"/>
      <c r="AG26" s="192">
        <v>0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92">
        <v>0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192">
        <v>100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60"/>
      <c r="BQ26" s="192" t="s">
        <v>60</v>
      </c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60"/>
      <c r="CH26" s="192">
        <v>2</v>
      </c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60"/>
    </row>
    <row r="27" spans="1:102" ht="105" customHeight="1" x14ac:dyDescent="0.25">
      <c r="A27" s="54"/>
      <c r="B27" s="150" t="s">
        <v>347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1"/>
      <c r="AG27" s="192" t="s">
        <v>60</v>
      </c>
      <c r="AH27" s="159"/>
      <c r="AI27" s="159"/>
      <c r="AJ27" s="159"/>
      <c r="AK27" s="159"/>
      <c r="AL27" s="159"/>
      <c r="AM27" s="159"/>
      <c r="AN27" s="159"/>
      <c r="AO27" s="159"/>
      <c r="AP27" s="159"/>
      <c r="AQ27" s="160"/>
      <c r="AR27" s="192" t="s">
        <v>60</v>
      </c>
      <c r="AS27" s="159"/>
      <c r="AT27" s="159"/>
      <c r="AU27" s="159"/>
      <c r="AV27" s="159"/>
      <c r="AW27" s="159"/>
      <c r="AX27" s="159"/>
      <c r="AY27" s="159"/>
      <c r="AZ27" s="159"/>
      <c r="BA27" s="159"/>
      <c r="BB27" s="160"/>
      <c r="BC27" s="192" t="s">
        <v>60</v>
      </c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60"/>
      <c r="BQ27" s="192" t="s">
        <v>60</v>
      </c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60"/>
      <c r="CH27" s="192">
        <f>(CH29+CH30)/2</f>
        <v>2</v>
      </c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60"/>
    </row>
    <row r="28" spans="1:102" s="28" customFormat="1" x14ac:dyDescent="0.2">
      <c r="A28" s="32"/>
      <c r="B28" s="150" t="s">
        <v>61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1"/>
      <c r="AG28" s="192"/>
      <c r="AH28" s="159"/>
      <c r="AI28" s="159"/>
      <c r="AJ28" s="159"/>
      <c r="AK28" s="159"/>
      <c r="AL28" s="159"/>
      <c r="AM28" s="159"/>
      <c r="AN28" s="159"/>
      <c r="AO28" s="159"/>
      <c r="AP28" s="159"/>
      <c r="AQ28" s="160"/>
      <c r="AR28" s="192"/>
      <c r="AS28" s="159"/>
      <c r="AT28" s="159"/>
      <c r="AU28" s="159"/>
      <c r="AV28" s="159"/>
      <c r="AW28" s="159"/>
      <c r="AX28" s="159"/>
      <c r="AY28" s="159"/>
      <c r="AZ28" s="159"/>
      <c r="BA28" s="159"/>
      <c r="BB28" s="160"/>
      <c r="BC28" s="192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60"/>
      <c r="BQ28" s="192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60"/>
      <c r="CH28" s="192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60"/>
    </row>
    <row r="29" spans="1:102" ht="89.25" customHeight="1" x14ac:dyDescent="0.25">
      <c r="A29" s="54"/>
      <c r="B29" s="150" t="s">
        <v>170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1"/>
      <c r="AG29" s="192">
        <v>0</v>
      </c>
      <c r="AH29" s="159"/>
      <c r="AI29" s="159"/>
      <c r="AJ29" s="159"/>
      <c r="AK29" s="159"/>
      <c r="AL29" s="159"/>
      <c r="AM29" s="159"/>
      <c r="AN29" s="159"/>
      <c r="AO29" s="159"/>
      <c r="AP29" s="159"/>
      <c r="AQ29" s="160"/>
      <c r="AR29" s="192">
        <v>0</v>
      </c>
      <c r="AS29" s="159"/>
      <c r="AT29" s="159"/>
      <c r="AU29" s="159"/>
      <c r="AV29" s="159"/>
      <c r="AW29" s="159"/>
      <c r="AX29" s="159"/>
      <c r="AY29" s="159"/>
      <c r="AZ29" s="159"/>
      <c r="BA29" s="159"/>
      <c r="BB29" s="160"/>
      <c r="BC29" s="192">
        <v>100</v>
      </c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60"/>
      <c r="BQ29" s="192" t="s">
        <v>69</v>
      </c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60"/>
      <c r="CH29" s="192">
        <v>2</v>
      </c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60"/>
    </row>
    <row r="30" spans="1:102" ht="180.75" customHeight="1" x14ac:dyDescent="0.25">
      <c r="A30" s="54"/>
      <c r="B30" s="150" t="s">
        <v>80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1"/>
      <c r="AG30" s="192">
        <v>0</v>
      </c>
      <c r="AH30" s="159"/>
      <c r="AI30" s="159"/>
      <c r="AJ30" s="159"/>
      <c r="AK30" s="159"/>
      <c r="AL30" s="159"/>
      <c r="AM30" s="159"/>
      <c r="AN30" s="159"/>
      <c r="AO30" s="159"/>
      <c r="AP30" s="159"/>
      <c r="AQ30" s="160"/>
      <c r="AR30" s="192">
        <v>0</v>
      </c>
      <c r="AS30" s="159"/>
      <c r="AT30" s="159"/>
      <c r="AU30" s="159"/>
      <c r="AV30" s="159"/>
      <c r="AW30" s="159"/>
      <c r="AX30" s="159"/>
      <c r="AY30" s="159"/>
      <c r="AZ30" s="159"/>
      <c r="BA30" s="159"/>
      <c r="BB30" s="160"/>
      <c r="BC30" s="192">
        <v>100</v>
      </c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60"/>
      <c r="BQ30" s="192" t="s">
        <v>63</v>
      </c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60"/>
      <c r="CH30" s="192">
        <v>2</v>
      </c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60"/>
    </row>
    <row r="31" spans="1:102" ht="30.75" customHeight="1" x14ac:dyDescent="0.25">
      <c r="A31" s="54"/>
      <c r="B31" s="150" t="s">
        <v>81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1"/>
      <c r="AG31" s="192" t="s">
        <v>60</v>
      </c>
      <c r="AH31" s="159"/>
      <c r="AI31" s="159"/>
      <c r="AJ31" s="159"/>
      <c r="AK31" s="159"/>
      <c r="AL31" s="159"/>
      <c r="AM31" s="159"/>
      <c r="AN31" s="159"/>
      <c r="AO31" s="159"/>
      <c r="AP31" s="159"/>
      <c r="AQ31" s="160"/>
      <c r="AR31" s="192" t="s">
        <v>60</v>
      </c>
      <c r="AS31" s="159"/>
      <c r="AT31" s="159"/>
      <c r="AU31" s="159"/>
      <c r="AV31" s="159"/>
      <c r="AW31" s="159"/>
      <c r="AX31" s="159"/>
      <c r="AY31" s="159"/>
      <c r="AZ31" s="159"/>
      <c r="BA31" s="159"/>
      <c r="BB31" s="160"/>
      <c r="BC31" s="192" t="s">
        <v>60</v>
      </c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60"/>
      <c r="BQ31" s="192" t="s">
        <v>60</v>
      </c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60"/>
      <c r="CH31" s="192">
        <f>(CH9+CH10+CH18+CH25+CH27)/5</f>
        <v>2</v>
      </c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60"/>
    </row>
    <row r="33" spans="1:102" s="1" customFormat="1" ht="15.75" x14ac:dyDescent="0.25">
      <c r="A33" s="80" t="s">
        <v>20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 t="s">
        <v>308</v>
      </c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</row>
    <row r="34" spans="1:102" s="6" customFormat="1" ht="13.5" customHeight="1" x14ac:dyDescent="0.2">
      <c r="A34" s="75" t="s">
        <v>21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 t="s">
        <v>22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 t="s">
        <v>23</v>
      </c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</row>
    <row r="35" spans="1:102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102" ht="9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102" s="8" customFormat="1" ht="27.75" customHeight="1" x14ac:dyDescent="0.2">
      <c r="A37" s="147" t="s">
        <v>82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</row>
    <row r="38" spans="1:102" ht="3" customHeight="1" x14ac:dyDescent="0.25"/>
  </sheetData>
  <mergeCells count="161">
    <mergeCell ref="A37:CX37"/>
    <mergeCell ref="A33:AK33"/>
    <mergeCell ref="AL33:BV33"/>
    <mergeCell ref="BW33:CX33"/>
    <mergeCell ref="A34:AK34"/>
    <mergeCell ref="AL34:BV34"/>
    <mergeCell ref="BW34:CX34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B9:AF9"/>
    <mergeCell ref="AG9:AQ9"/>
    <mergeCell ref="AR9:BB9"/>
    <mergeCell ref="BC9:BP9"/>
    <mergeCell ref="BQ9:CG9"/>
    <mergeCell ref="CH9:CX9"/>
    <mergeCell ref="A8:AF8"/>
    <mergeCell ref="AG8:AQ8"/>
    <mergeCell ref="AR8:BB8"/>
    <mergeCell ref="BC8:BP8"/>
    <mergeCell ref="BQ8:CG8"/>
    <mergeCell ref="CH8:CX8"/>
    <mergeCell ref="A1:CX1"/>
    <mergeCell ref="I3:CP3"/>
    <mergeCell ref="I4:CP4"/>
    <mergeCell ref="A6:AF7"/>
    <mergeCell ref="AG6:BB6"/>
    <mergeCell ref="BC6:BP7"/>
    <mergeCell ref="BQ6:CG7"/>
    <mergeCell ref="CH6:CX7"/>
    <mergeCell ref="AG7:AQ7"/>
    <mergeCell ref="AR7:BB7"/>
  </mergeCells>
  <pageMargins left="0.70866141732283461" right="0.39370078740157483" top="0.39370078740157483" bottom="0.19685039370078741" header="0.19685039370078741" footer="0.19685039370078741"/>
  <pageSetup paperSize="9" orientation="portrait" r:id="rId1"/>
  <headerFooter alignWithMargins="0"/>
  <rowBreaks count="2" manualBreakCount="2">
    <brk id="14" max="101" man="1"/>
    <brk id="25" max="10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G66"/>
  <sheetViews>
    <sheetView view="pageBreakPreview" topLeftCell="A16" zoomScaleNormal="100" zoomScaleSheetLayoutView="100" workbookViewId="0">
      <selection activeCell="BR15" sqref="BR15:CB15"/>
    </sheetView>
  </sheetViews>
  <sheetFormatPr defaultColWidth="0.85546875" defaultRowHeight="15" x14ac:dyDescent="0.25"/>
  <cols>
    <col min="1" max="52" width="0.85546875" style="3"/>
    <col min="53" max="53" width="1" style="3" customWidth="1"/>
    <col min="54" max="16384" width="0.85546875" style="3"/>
  </cols>
  <sheetData>
    <row r="1" spans="1:103" s="1" customFormat="1" ht="68.25" customHeight="1" x14ac:dyDescent="0.25">
      <c r="A1" s="94" t="s">
        <v>171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</row>
    <row r="2" spans="1:103" s="1" customFormat="1" ht="15" customHeight="1" x14ac:dyDescent="0.25">
      <c r="I2" s="80" t="s">
        <v>309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</row>
    <row r="3" spans="1:103" s="1" customFormat="1" ht="15.75" x14ac:dyDescent="0.25">
      <c r="I3" s="191" t="s">
        <v>53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6"/>
      <c r="CR3" s="6"/>
      <c r="CS3" s="6"/>
      <c r="CT3" s="6"/>
      <c r="CU3" s="6"/>
      <c r="CV3" s="6"/>
      <c r="CW3" s="6"/>
      <c r="CX3" s="6"/>
    </row>
    <row r="5" spans="1:103" s="36" customFormat="1" x14ac:dyDescent="0.2">
      <c r="A5" s="84" t="s">
        <v>48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4" t="s">
        <v>83</v>
      </c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6"/>
    </row>
    <row r="6" spans="1:103" s="36" customFormat="1" ht="48" customHeight="1" x14ac:dyDescent="0.2">
      <c r="A6" s="216" t="s">
        <v>172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8"/>
      <c r="AV6" s="208" t="s">
        <v>329</v>
      </c>
      <c r="AW6" s="209"/>
      <c r="AX6" s="209"/>
      <c r="AY6" s="209"/>
      <c r="AZ6" s="209"/>
      <c r="BA6" s="209"/>
      <c r="BB6" s="209"/>
      <c r="BC6" s="209"/>
      <c r="BD6" s="209"/>
      <c r="BE6" s="209"/>
      <c r="BF6" s="210"/>
      <c r="BG6" s="208" t="s">
        <v>323</v>
      </c>
      <c r="BH6" s="209"/>
      <c r="BI6" s="209"/>
      <c r="BJ6" s="209"/>
      <c r="BK6" s="209"/>
      <c r="BL6" s="209"/>
      <c r="BM6" s="209"/>
      <c r="BN6" s="209"/>
      <c r="BO6" s="209"/>
      <c r="BP6" s="209"/>
      <c r="BQ6" s="210"/>
      <c r="BR6" s="208" t="s">
        <v>326</v>
      </c>
      <c r="BS6" s="209"/>
      <c r="BT6" s="209"/>
      <c r="BU6" s="209"/>
      <c r="BV6" s="209"/>
      <c r="BW6" s="209"/>
      <c r="BX6" s="209"/>
      <c r="BY6" s="209"/>
      <c r="BZ6" s="209"/>
      <c r="CA6" s="209"/>
      <c r="CB6" s="210"/>
      <c r="CC6" s="208" t="s">
        <v>357</v>
      </c>
      <c r="CD6" s="209"/>
      <c r="CE6" s="209"/>
      <c r="CF6" s="209"/>
      <c r="CG6" s="209"/>
      <c r="CH6" s="209"/>
      <c r="CI6" s="209"/>
      <c r="CJ6" s="209"/>
      <c r="CK6" s="209"/>
      <c r="CL6" s="209"/>
      <c r="CM6" s="210"/>
      <c r="CN6" s="208" t="s">
        <v>322</v>
      </c>
      <c r="CO6" s="209"/>
      <c r="CP6" s="209"/>
      <c r="CQ6" s="209"/>
      <c r="CR6" s="209"/>
      <c r="CS6" s="209"/>
      <c r="CT6" s="209"/>
      <c r="CU6" s="209"/>
      <c r="CV6" s="209"/>
      <c r="CW6" s="209"/>
      <c r="CX6" s="210"/>
    </row>
    <row r="7" spans="1:103" s="5" customFormat="1" ht="15.75" customHeight="1" x14ac:dyDescent="0.2">
      <c r="A7" s="27"/>
      <c r="B7" s="211" t="s">
        <v>84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2"/>
      <c r="AV7" s="213">
        <f>ROUND((AV8+AV15+AV19+AV20+AV21+AV23)/6,2)</f>
        <v>2.06</v>
      </c>
      <c r="AW7" s="214"/>
      <c r="AX7" s="214"/>
      <c r="AY7" s="214"/>
      <c r="AZ7" s="214"/>
      <c r="BA7" s="214"/>
      <c r="BB7" s="214"/>
      <c r="BC7" s="214"/>
      <c r="BD7" s="214"/>
      <c r="BE7" s="214"/>
      <c r="BF7" s="215"/>
      <c r="BG7" s="213">
        <f>ROUND((BG8+BG15+BG19+BG20+BG21+BG23)/6,2)</f>
        <v>2.06</v>
      </c>
      <c r="BH7" s="214"/>
      <c r="BI7" s="214"/>
      <c r="BJ7" s="214"/>
      <c r="BK7" s="214"/>
      <c r="BL7" s="214"/>
      <c r="BM7" s="214"/>
      <c r="BN7" s="214"/>
      <c r="BO7" s="214"/>
      <c r="BP7" s="214"/>
      <c r="BQ7" s="215"/>
      <c r="BR7" s="213">
        <f>ROUND((BR8+BR15+BR19+BR20+BR21+BR23)/6,2)</f>
        <v>2</v>
      </c>
      <c r="BS7" s="214"/>
      <c r="BT7" s="214"/>
      <c r="BU7" s="214"/>
      <c r="BV7" s="214"/>
      <c r="BW7" s="214"/>
      <c r="BX7" s="214"/>
      <c r="BY7" s="214"/>
      <c r="BZ7" s="214"/>
      <c r="CA7" s="214"/>
      <c r="CB7" s="215"/>
      <c r="CC7" s="213">
        <f>ROUND((CC8+CC15+CC19+CC20+CC21+CC23)/6,2)</f>
        <v>2</v>
      </c>
      <c r="CD7" s="214"/>
      <c r="CE7" s="214"/>
      <c r="CF7" s="214"/>
      <c r="CG7" s="214"/>
      <c r="CH7" s="214"/>
      <c r="CI7" s="214"/>
      <c r="CJ7" s="214"/>
      <c r="CK7" s="214"/>
      <c r="CL7" s="214"/>
      <c r="CM7" s="215"/>
      <c r="CN7" s="213">
        <f>ROUND((CN8+CN15+CN19+CN20+CN21+CN23)/6,2)</f>
        <v>2</v>
      </c>
      <c r="CO7" s="214"/>
      <c r="CP7" s="214"/>
      <c r="CQ7" s="214"/>
      <c r="CR7" s="214"/>
      <c r="CS7" s="214"/>
      <c r="CT7" s="214"/>
      <c r="CU7" s="214"/>
      <c r="CV7" s="214"/>
      <c r="CW7" s="214"/>
      <c r="CX7" s="215"/>
    </row>
    <row r="8" spans="1:103" s="5" customFormat="1" x14ac:dyDescent="0.2">
      <c r="A8" s="70"/>
      <c r="B8" s="245" t="s">
        <v>319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6"/>
      <c r="AV8" s="247">
        <f>SUM(AV9:BF10)/2</f>
        <v>2</v>
      </c>
      <c r="AW8" s="248"/>
      <c r="AX8" s="248"/>
      <c r="AY8" s="248"/>
      <c r="AZ8" s="248"/>
      <c r="BA8" s="248"/>
      <c r="BB8" s="248"/>
      <c r="BC8" s="248"/>
      <c r="BD8" s="248"/>
      <c r="BE8" s="248"/>
      <c r="BF8" s="249"/>
      <c r="BG8" s="247">
        <f>SUM(BG9:BQ10)/2</f>
        <v>2</v>
      </c>
      <c r="BH8" s="248"/>
      <c r="BI8" s="248"/>
      <c r="BJ8" s="248"/>
      <c r="BK8" s="248"/>
      <c r="BL8" s="248"/>
      <c r="BM8" s="248"/>
      <c r="BN8" s="248"/>
      <c r="BO8" s="248"/>
      <c r="BP8" s="248"/>
      <c r="BQ8" s="249"/>
      <c r="BR8" s="247">
        <v>2</v>
      </c>
      <c r="BS8" s="248"/>
      <c r="BT8" s="248"/>
      <c r="BU8" s="248"/>
      <c r="BV8" s="248"/>
      <c r="BW8" s="248"/>
      <c r="BX8" s="248"/>
      <c r="BY8" s="248"/>
      <c r="BZ8" s="248"/>
      <c r="CA8" s="248"/>
      <c r="CB8" s="249"/>
      <c r="CC8" s="247">
        <v>2</v>
      </c>
      <c r="CD8" s="248"/>
      <c r="CE8" s="248"/>
      <c r="CF8" s="248"/>
      <c r="CG8" s="248"/>
      <c r="CH8" s="248"/>
      <c r="CI8" s="248"/>
      <c r="CJ8" s="248"/>
      <c r="CK8" s="248"/>
      <c r="CL8" s="248"/>
      <c r="CM8" s="249"/>
      <c r="CN8" s="247">
        <v>2</v>
      </c>
      <c r="CO8" s="248"/>
      <c r="CP8" s="248"/>
      <c r="CQ8" s="248"/>
      <c r="CR8" s="248"/>
      <c r="CS8" s="248"/>
      <c r="CT8" s="248"/>
      <c r="CU8" s="248"/>
      <c r="CV8" s="248"/>
      <c r="CW8" s="248"/>
      <c r="CX8" s="249"/>
      <c r="CY8" s="71"/>
    </row>
    <row r="9" spans="1:103" s="5" customFormat="1" ht="15.75" customHeight="1" x14ac:dyDescent="0.2">
      <c r="A9" s="25"/>
      <c r="B9" s="219" t="s">
        <v>85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20"/>
      <c r="AV9" s="221">
        <v>2</v>
      </c>
      <c r="AW9" s="222"/>
      <c r="AX9" s="222"/>
      <c r="AY9" s="222"/>
      <c r="AZ9" s="222"/>
      <c r="BA9" s="222"/>
      <c r="BB9" s="222"/>
      <c r="BC9" s="222"/>
      <c r="BD9" s="222"/>
      <c r="BE9" s="222"/>
      <c r="BF9" s="223"/>
      <c r="BG9" s="221">
        <v>2</v>
      </c>
      <c r="BH9" s="222"/>
      <c r="BI9" s="222"/>
      <c r="BJ9" s="222"/>
      <c r="BK9" s="222"/>
      <c r="BL9" s="222"/>
      <c r="BM9" s="222"/>
      <c r="BN9" s="222"/>
      <c r="BO9" s="222"/>
      <c r="BP9" s="222"/>
      <c r="BQ9" s="223"/>
      <c r="BR9" s="221">
        <v>2</v>
      </c>
      <c r="BS9" s="222"/>
      <c r="BT9" s="222"/>
      <c r="BU9" s="222"/>
      <c r="BV9" s="222"/>
      <c r="BW9" s="222"/>
      <c r="BX9" s="222"/>
      <c r="BY9" s="222"/>
      <c r="BZ9" s="222"/>
      <c r="CA9" s="222"/>
      <c r="CB9" s="223"/>
      <c r="CC9" s="221">
        <v>2</v>
      </c>
      <c r="CD9" s="222"/>
      <c r="CE9" s="222"/>
      <c r="CF9" s="222"/>
      <c r="CG9" s="222"/>
      <c r="CH9" s="222"/>
      <c r="CI9" s="222"/>
      <c r="CJ9" s="222"/>
      <c r="CK9" s="222"/>
      <c r="CL9" s="222"/>
      <c r="CM9" s="223"/>
      <c r="CN9" s="221">
        <v>2</v>
      </c>
      <c r="CO9" s="222"/>
      <c r="CP9" s="222"/>
      <c r="CQ9" s="222"/>
      <c r="CR9" s="222"/>
      <c r="CS9" s="222"/>
      <c r="CT9" s="222"/>
      <c r="CU9" s="222"/>
      <c r="CV9" s="222"/>
      <c r="CW9" s="222"/>
      <c r="CX9" s="223"/>
    </row>
    <row r="10" spans="1:103" s="5" customFormat="1" ht="15.75" customHeight="1" x14ac:dyDescent="0.2">
      <c r="A10" s="69"/>
      <c r="B10" s="224" t="s">
        <v>314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5"/>
      <c r="AV10" s="221">
        <v>2</v>
      </c>
      <c r="AW10" s="222"/>
      <c r="AX10" s="222"/>
      <c r="AY10" s="222"/>
      <c r="AZ10" s="222"/>
      <c r="BA10" s="222"/>
      <c r="BB10" s="222"/>
      <c r="BC10" s="222"/>
      <c r="BD10" s="222"/>
      <c r="BE10" s="222"/>
      <c r="BF10" s="223"/>
      <c r="BG10" s="221">
        <v>2</v>
      </c>
      <c r="BH10" s="222"/>
      <c r="BI10" s="222"/>
      <c r="BJ10" s="222"/>
      <c r="BK10" s="222"/>
      <c r="BL10" s="222"/>
      <c r="BM10" s="222"/>
      <c r="BN10" s="222"/>
      <c r="BO10" s="222"/>
      <c r="BP10" s="222"/>
      <c r="BQ10" s="223"/>
      <c r="BR10" s="221">
        <v>2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3"/>
      <c r="CC10" s="221">
        <v>2</v>
      </c>
      <c r="CD10" s="222"/>
      <c r="CE10" s="222"/>
      <c r="CF10" s="222"/>
      <c r="CG10" s="222"/>
      <c r="CH10" s="222"/>
      <c r="CI10" s="222"/>
      <c r="CJ10" s="222"/>
      <c r="CK10" s="222"/>
      <c r="CL10" s="222"/>
      <c r="CM10" s="223"/>
      <c r="CN10" s="221">
        <v>2</v>
      </c>
      <c r="CO10" s="222"/>
      <c r="CP10" s="222"/>
      <c r="CQ10" s="222"/>
      <c r="CR10" s="222"/>
      <c r="CS10" s="222"/>
      <c r="CT10" s="222"/>
      <c r="CU10" s="222"/>
      <c r="CV10" s="222"/>
      <c r="CW10" s="222"/>
      <c r="CX10" s="223"/>
    </row>
    <row r="11" spans="1:103" s="5" customFormat="1" ht="15.75" customHeight="1" x14ac:dyDescent="0.2">
      <c r="A11" s="27"/>
      <c r="B11" s="219" t="s">
        <v>86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20"/>
      <c r="AV11" s="221"/>
      <c r="AW11" s="222"/>
      <c r="AX11" s="222"/>
      <c r="AY11" s="222"/>
      <c r="AZ11" s="222"/>
      <c r="BA11" s="222"/>
      <c r="BB11" s="222"/>
      <c r="BC11" s="222"/>
      <c r="BD11" s="222"/>
      <c r="BE11" s="222"/>
      <c r="BF11" s="223"/>
      <c r="BG11" s="221"/>
      <c r="BH11" s="222"/>
      <c r="BI11" s="222"/>
      <c r="BJ11" s="222"/>
      <c r="BK11" s="222"/>
      <c r="BL11" s="222"/>
      <c r="BM11" s="222"/>
      <c r="BN11" s="222"/>
      <c r="BO11" s="222"/>
      <c r="BP11" s="222"/>
      <c r="BQ11" s="223"/>
      <c r="BR11" s="221"/>
      <c r="BS11" s="222"/>
      <c r="BT11" s="222"/>
      <c r="BU11" s="222"/>
      <c r="BV11" s="222"/>
      <c r="BW11" s="222"/>
      <c r="BX11" s="222"/>
      <c r="BY11" s="222"/>
      <c r="BZ11" s="222"/>
      <c r="CA11" s="222"/>
      <c r="CB11" s="223"/>
      <c r="CC11" s="221"/>
      <c r="CD11" s="222"/>
      <c r="CE11" s="222"/>
      <c r="CF11" s="222"/>
      <c r="CG11" s="222"/>
      <c r="CH11" s="222"/>
      <c r="CI11" s="222"/>
      <c r="CJ11" s="222"/>
      <c r="CK11" s="222"/>
      <c r="CL11" s="222"/>
      <c r="CM11" s="223"/>
      <c r="CN11" s="221"/>
      <c r="CO11" s="222"/>
      <c r="CP11" s="222"/>
      <c r="CQ11" s="222"/>
      <c r="CR11" s="222"/>
      <c r="CS11" s="222"/>
      <c r="CT11" s="222"/>
      <c r="CU11" s="222"/>
      <c r="CV11" s="222"/>
      <c r="CW11" s="222"/>
      <c r="CX11" s="223"/>
    </row>
    <row r="12" spans="1:103" s="5" customFormat="1" ht="15.75" customHeight="1" x14ac:dyDescent="0.2">
      <c r="A12" s="27"/>
      <c r="B12" s="219" t="s">
        <v>87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20"/>
      <c r="AV12" s="221"/>
      <c r="AW12" s="222"/>
      <c r="AX12" s="222"/>
      <c r="AY12" s="222"/>
      <c r="AZ12" s="222"/>
      <c r="BA12" s="222"/>
      <c r="BB12" s="222"/>
      <c r="BC12" s="222"/>
      <c r="BD12" s="222"/>
      <c r="BE12" s="222"/>
      <c r="BF12" s="223"/>
      <c r="BG12" s="221"/>
      <c r="BH12" s="222"/>
      <c r="BI12" s="222"/>
      <c r="BJ12" s="222"/>
      <c r="BK12" s="222"/>
      <c r="BL12" s="222"/>
      <c r="BM12" s="222"/>
      <c r="BN12" s="222"/>
      <c r="BO12" s="222"/>
      <c r="BP12" s="222"/>
      <c r="BQ12" s="223"/>
      <c r="BR12" s="221"/>
      <c r="BS12" s="222"/>
      <c r="BT12" s="222"/>
      <c r="BU12" s="222"/>
      <c r="BV12" s="222"/>
      <c r="BW12" s="222"/>
      <c r="BX12" s="222"/>
      <c r="BY12" s="222"/>
      <c r="BZ12" s="222"/>
      <c r="CA12" s="222"/>
      <c r="CB12" s="223"/>
      <c r="CC12" s="221"/>
      <c r="CD12" s="222"/>
      <c r="CE12" s="222"/>
      <c r="CF12" s="222"/>
      <c r="CG12" s="222"/>
      <c r="CH12" s="222"/>
      <c r="CI12" s="222"/>
      <c r="CJ12" s="222"/>
      <c r="CK12" s="222"/>
      <c r="CL12" s="222"/>
      <c r="CM12" s="223"/>
      <c r="CN12" s="221"/>
      <c r="CO12" s="222"/>
      <c r="CP12" s="222"/>
      <c r="CQ12" s="222"/>
      <c r="CR12" s="222"/>
      <c r="CS12" s="222"/>
      <c r="CT12" s="222"/>
      <c r="CU12" s="222"/>
      <c r="CV12" s="222"/>
      <c r="CW12" s="222"/>
      <c r="CX12" s="223"/>
    </row>
    <row r="13" spans="1:103" s="5" customFormat="1" ht="15.75" customHeight="1" x14ac:dyDescent="0.2">
      <c r="A13" s="27"/>
      <c r="B13" s="219" t="s">
        <v>88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20"/>
      <c r="AV13" s="221"/>
      <c r="AW13" s="222"/>
      <c r="AX13" s="222"/>
      <c r="AY13" s="222"/>
      <c r="AZ13" s="222"/>
      <c r="BA13" s="222"/>
      <c r="BB13" s="222"/>
      <c r="BC13" s="222"/>
      <c r="BD13" s="222"/>
      <c r="BE13" s="222"/>
      <c r="BF13" s="223"/>
      <c r="BG13" s="221"/>
      <c r="BH13" s="222"/>
      <c r="BI13" s="222"/>
      <c r="BJ13" s="222"/>
      <c r="BK13" s="222"/>
      <c r="BL13" s="222"/>
      <c r="BM13" s="222"/>
      <c r="BN13" s="222"/>
      <c r="BO13" s="222"/>
      <c r="BP13" s="222"/>
      <c r="BQ13" s="223"/>
      <c r="BR13" s="221"/>
      <c r="BS13" s="222"/>
      <c r="BT13" s="222"/>
      <c r="BU13" s="222"/>
      <c r="BV13" s="222"/>
      <c r="BW13" s="222"/>
      <c r="BX13" s="222"/>
      <c r="BY13" s="222"/>
      <c r="BZ13" s="222"/>
      <c r="CA13" s="222"/>
      <c r="CB13" s="223"/>
      <c r="CC13" s="221"/>
      <c r="CD13" s="222"/>
      <c r="CE13" s="222"/>
      <c r="CF13" s="222"/>
      <c r="CG13" s="222"/>
      <c r="CH13" s="222"/>
      <c r="CI13" s="222"/>
      <c r="CJ13" s="222"/>
      <c r="CK13" s="222"/>
      <c r="CL13" s="222"/>
      <c r="CM13" s="223"/>
      <c r="CN13" s="221"/>
      <c r="CO13" s="222"/>
      <c r="CP13" s="222"/>
      <c r="CQ13" s="222"/>
      <c r="CR13" s="222"/>
      <c r="CS13" s="222"/>
      <c r="CT13" s="222"/>
      <c r="CU13" s="222"/>
      <c r="CV13" s="222"/>
      <c r="CW13" s="222"/>
      <c r="CX13" s="223"/>
    </row>
    <row r="14" spans="1:103" s="5" customFormat="1" ht="15.75" customHeight="1" x14ac:dyDescent="0.2">
      <c r="A14" s="27"/>
      <c r="B14" s="219" t="s">
        <v>89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20"/>
      <c r="AV14" s="221"/>
      <c r="AW14" s="222"/>
      <c r="AX14" s="222"/>
      <c r="AY14" s="222"/>
      <c r="AZ14" s="222"/>
      <c r="BA14" s="222"/>
      <c r="BB14" s="222"/>
      <c r="BC14" s="222"/>
      <c r="BD14" s="222"/>
      <c r="BE14" s="222"/>
      <c r="BF14" s="223"/>
      <c r="BG14" s="221"/>
      <c r="BH14" s="222"/>
      <c r="BI14" s="222"/>
      <c r="BJ14" s="222"/>
      <c r="BK14" s="222"/>
      <c r="BL14" s="222"/>
      <c r="BM14" s="222"/>
      <c r="BN14" s="222"/>
      <c r="BO14" s="222"/>
      <c r="BP14" s="222"/>
      <c r="BQ14" s="223"/>
      <c r="BR14" s="221"/>
      <c r="BS14" s="222"/>
      <c r="BT14" s="222"/>
      <c r="BU14" s="222"/>
      <c r="BV14" s="222"/>
      <c r="BW14" s="222"/>
      <c r="BX14" s="222"/>
      <c r="BY14" s="222"/>
      <c r="BZ14" s="222"/>
      <c r="CA14" s="222"/>
      <c r="CB14" s="223"/>
      <c r="CC14" s="221"/>
      <c r="CD14" s="222"/>
      <c r="CE14" s="222"/>
      <c r="CF14" s="222"/>
      <c r="CG14" s="222"/>
      <c r="CH14" s="222"/>
      <c r="CI14" s="222"/>
      <c r="CJ14" s="222"/>
      <c r="CK14" s="222"/>
      <c r="CL14" s="222"/>
      <c r="CM14" s="223"/>
      <c r="CN14" s="221"/>
      <c r="CO14" s="222"/>
      <c r="CP14" s="222"/>
      <c r="CQ14" s="222"/>
      <c r="CR14" s="222"/>
      <c r="CS14" s="222"/>
      <c r="CT14" s="222"/>
      <c r="CU14" s="222"/>
      <c r="CV14" s="222"/>
      <c r="CW14" s="222"/>
      <c r="CX14" s="223"/>
    </row>
    <row r="15" spans="1:103" s="5" customFormat="1" ht="15.75" customHeight="1" x14ac:dyDescent="0.2">
      <c r="A15" s="27"/>
      <c r="B15" s="219" t="s">
        <v>316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20"/>
      <c r="AV15" s="221">
        <f>SUM(AV16:BF18)/3</f>
        <v>2.3333333333333335</v>
      </c>
      <c r="AW15" s="222"/>
      <c r="AX15" s="222"/>
      <c r="AY15" s="222"/>
      <c r="AZ15" s="222"/>
      <c r="BA15" s="222"/>
      <c r="BB15" s="222"/>
      <c r="BC15" s="222"/>
      <c r="BD15" s="222"/>
      <c r="BE15" s="222"/>
      <c r="BF15" s="223"/>
      <c r="BG15" s="221">
        <f>SUM(BG16:BQ18)/3</f>
        <v>2.3333333333333335</v>
      </c>
      <c r="BH15" s="222"/>
      <c r="BI15" s="222"/>
      <c r="BJ15" s="222"/>
      <c r="BK15" s="222"/>
      <c r="BL15" s="222"/>
      <c r="BM15" s="222"/>
      <c r="BN15" s="222"/>
      <c r="BO15" s="222"/>
      <c r="BP15" s="222"/>
      <c r="BQ15" s="223"/>
      <c r="BR15" s="221">
        <v>2</v>
      </c>
      <c r="BS15" s="222"/>
      <c r="BT15" s="222"/>
      <c r="BU15" s="222"/>
      <c r="BV15" s="222"/>
      <c r="BW15" s="222"/>
      <c r="BX15" s="222"/>
      <c r="BY15" s="222"/>
      <c r="BZ15" s="222"/>
      <c r="CA15" s="222"/>
      <c r="CB15" s="223"/>
      <c r="CC15" s="221">
        <v>2</v>
      </c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1">
        <v>2</v>
      </c>
      <c r="CO15" s="222"/>
      <c r="CP15" s="222"/>
      <c r="CQ15" s="222"/>
      <c r="CR15" s="222"/>
      <c r="CS15" s="222"/>
      <c r="CT15" s="222"/>
      <c r="CU15" s="222"/>
      <c r="CV15" s="222"/>
      <c r="CW15" s="222"/>
      <c r="CX15" s="223"/>
    </row>
    <row r="16" spans="1:103" s="5" customFormat="1" ht="15.75" customHeight="1" x14ac:dyDescent="0.2">
      <c r="A16" s="27"/>
      <c r="B16" s="219" t="s">
        <v>90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20"/>
      <c r="AV16" s="221">
        <v>2</v>
      </c>
      <c r="AW16" s="222"/>
      <c r="AX16" s="222"/>
      <c r="AY16" s="222"/>
      <c r="AZ16" s="222"/>
      <c r="BA16" s="222"/>
      <c r="BB16" s="222"/>
      <c r="BC16" s="222"/>
      <c r="BD16" s="222"/>
      <c r="BE16" s="222"/>
      <c r="BF16" s="223"/>
      <c r="BG16" s="221">
        <v>2</v>
      </c>
      <c r="BH16" s="222"/>
      <c r="BI16" s="222"/>
      <c r="BJ16" s="222"/>
      <c r="BK16" s="222"/>
      <c r="BL16" s="222"/>
      <c r="BM16" s="222"/>
      <c r="BN16" s="222"/>
      <c r="BO16" s="222"/>
      <c r="BP16" s="222"/>
      <c r="BQ16" s="223"/>
      <c r="BR16" s="221">
        <v>2</v>
      </c>
      <c r="BS16" s="222"/>
      <c r="BT16" s="222"/>
      <c r="BU16" s="222"/>
      <c r="BV16" s="222"/>
      <c r="BW16" s="222"/>
      <c r="BX16" s="222"/>
      <c r="BY16" s="222"/>
      <c r="BZ16" s="222"/>
      <c r="CA16" s="222"/>
      <c r="CB16" s="223"/>
      <c r="CC16" s="221">
        <v>2</v>
      </c>
      <c r="CD16" s="222"/>
      <c r="CE16" s="222"/>
      <c r="CF16" s="222"/>
      <c r="CG16" s="222"/>
      <c r="CH16" s="222"/>
      <c r="CI16" s="222"/>
      <c r="CJ16" s="222"/>
      <c r="CK16" s="222"/>
      <c r="CL16" s="222"/>
      <c r="CM16" s="223"/>
      <c r="CN16" s="221">
        <v>2</v>
      </c>
      <c r="CO16" s="222"/>
      <c r="CP16" s="222"/>
      <c r="CQ16" s="222"/>
      <c r="CR16" s="222"/>
      <c r="CS16" s="222"/>
      <c r="CT16" s="222"/>
      <c r="CU16" s="222"/>
      <c r="CV16" s="222"/>
      <c r="CW16" s="222"/>
      <c r="CX16" s="223"/>
    </row>
    <row r="17" spans="1:163" s="5" customFormat="1" ht="15.75" customHeight="1" x14ac:dyDescent="0.2">
      <c r="A17" s="27"/>
      <c r="B17" s="219" t="s">
        <v>91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20"/>
      <c r="AV17" s="221">
        <v>2</v>
      </c>
      <c r="AW17" s="222"/>
      <c r="AX17" s="222"/>
      <c r="AY17" s="222"/>
      <c r="AZ17" s="222"/>
      <c r="BA17" s="222"/>
      <c r="BB17" s="222"/>
      <c r="BC17" s="222"/>
      <c r="BD17" s="222"/>
      <c r="BE17" s="222"/>
      <c r="BF17" s="223"/>
      <c r="BG17" s="221">
        <v>2</v>
      </c>
      <c r="BH17" s="222"/>
      <c r="BI17" s="222"/>
      <c r="BJ17" s="222"/>
      <c r="BK17" s="222"/>
      <c r="BL17" s="222"/>
      <c r="BM17" s="222"/>
      <c r="BN17" s="222"/>
      <c r="BO17" s="222"/>
      <c r="BP17" s="222"/>
      <c r="BQ17" s="223"/>
      <c r="BR17" s="221">
        <v>2</v>
      </c>
      <c r="BS17" s="222"/>
      <c r="BT17" s="222"/>
      <c r="BU17" s="222"/>
      <c r="BV17" s="222"/>
      <c r="BW17" s="222"/>
      <c r="BX17" s="222"/>
      <c r="BY17" s="222"/>
      <c r="BZ17" s="222"/>
      <c r="CA17" s="222"/>
      <c r="CB17" s="223"/>
      <c r="CC17" s="221">
        <v>2</v>
      </c>
      <c r="CD17" s="222"/>
      <c r="CE17" s="222"/>
      <c r="CF17" s="222"/>
      <c r="CG17" s="222"/>
      <c r="CH17" s="222"/>
      <c r="CI17" s="222"/>
      <c r="CJ17" s="222"/>
      <c r="CK17" s="222"/>
      <c r="CL17" s="222"/>
      <c r="CM17" s="223"/>
      <c r="CN17" s="221">
        <v>2</v>
      </c>
      <c r="CO17" s="222"/>
      <c r="CP17" s="222"/>
      <c r="CQ17" s="222"/>
      <c r="CR17" s="222"/>
      <c r="CS17" s="222"/>
      <c r="CT17" s="222"/>
      <c r="CU17" s="222"/>
      <c r="CV17" s="222"/>
      <c r="CW17" s="222"/>
      <c r="CX17" s="223"/>
    </row>
    <row r="18" spans="1:163" s="5" customFormat="1" ht="15.75" customHeight="1" x14ac:dyDescent="0.2">
      <c r="A18" s="27"/>
      <c r="B18" s="219" t="s">
        <v>92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20"/>
      <c r="AV18" s="221">
        <v>3</v>
      </c>
      <c r="AW18" s="222"/>
      <c r="AX18" s="222"/>
      <c r="AY18" s="222"/>
      <c r="AZ18" s="222"/>
      <c r="BA18" s="222"/>
      <c r="BB18" s="222"/>
      <c r="BC18" s="222"/>
      <c r="BD18" s="222"/>
      <c r="BE18" s="222"/>
      <c r="BF18" s="223"/>
      <c r="BG18" s="221">
        <v>3</v>
      </c>
      <c r="BH18" s="222"/>
      <c r="BI18" s="222"/>
      <c r="BJ18" s="222"/>
      <c r="BK18" s="222"/>
      <c r="BL18" s="222"/>
      <c r="BM18" s="222"/>
      <c r="BN18" s="222"/>
      <c r="BO18" s="222"/>
      <c r="BP18" s="222"/>
      <c r="BQ18" s="223"/>
      <c r="BR18" s="221">
        <v>2</v>
      </c>
      <c r="BS18" s="222"/>
      <c r="BT18" s="222"/>
      <c r="BU18" s="222"/>
      <c r="BV18" s="222"/>
      <c r="BW18" s="222"/>
      <c r="BX18" s="222"/>
      <c r="BY18" s="222"/>
      <c r="BZ18" s="222"/>
      <c r="CA18" s="222"/>
      <c r="CB18" s="223"/>
      <c r="CC18" s="221">
        <v>2</v>
      </c>
      <c r="CD18" s="222"/>
      <c r="CE18" s="222"/>
      <c r="CF18" s="222"/>
      <c r="CG18" s="222"/>
      <c r="CH18" s="222"/>
      <c r="CI18" s="222"/>
      <c r="CJ18" s="222"/>
      <c r="CK18" s="222"/>
      <c r="CL18" s="222"/>
      <c r="CM18" s="223"/>
      <c r="CN18" s="221">
        <v>2</v>
      </c>
      <c r="CO18" s="222"/>
      <c r="CP18" s="222"/>
      <c r="CQ18" s="222"/>
      <c r="CR18" s="222"/>
      <c r="CS18" s="222"/>
      <c r="CT18" s="222"/>
      <c r="CU18" s="222"/>
      <c r="CV18" s="222"/>
      <c r="CW18" s="222"/>
      <c r="CX18" s="223"/>
    </row>
    <row r="19" spans="1:163" s="5" customFormat="1" ht="15.75" customHeight="1" x14ac:dyDescent="0.2">
      <c r="A19" s="27"/>
      <c r="B19" s="219" t="s">
        <v>93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20"/>
      <c r="AV19" s="221">
        <v>2</v>
      </c>
      <c r="AW19" s="222"/>
      <c r="AX19" s="222"/>
      <c r="AY19" s="222"/>
      <c r="AZ19" s="222"/>
      <c r="BA19" s="222"/>
      <c r="BB19" s="222"/>
      <c r="BC19" s="222"/>
      <c r="BD19" s="222"/>
      <c r="BE19" s="222"/>
      <c r="BF19" s="223"/>
      <c r="BG19" s="221">
        <v>2</v>
      </c>
      <c r="BH19" s="222"/>
      <c r="BI19" s="222"/>
      <c r="BJ19" s="222"/>
      <c r="BK19" s="222"/>
      <c r="BL19" s="222"/>
      <c r="BM19" s="222"/>
      <c r="BN19" s="222"/>
      <c r="BO19" s="222"/>
      <c r="BP19" s="222"/>
      <c r="BQ19" s="223"/>
      <c r="BR19" s="221">
        <v>2</v>
      </c>
      <c r="BS19" s="222"/>
      <c r="BT19" s="222"/>
      <c r="BU19" s="222"/>
      <c r="BV19" s="222"/>
      <c r="BW19" s="222"/>
      <c r="BX19" s="222"/>
      <c r="BY19" s="222"/>
      <c r="BZ19" s="222"/>
      <c r="CA19" s="222"/>
      <c r="CB19" s="223"/>
      <c r="CC19" s="221">
        <v>2</v>
      </c>
      <c r="CD19" s="222"/>
      <c r="CE19" s="222"/>
      <c r="CF19" s="222"/>
      <c r="CG19" s="222"/>
      <c r="CH19" s="222"/>
      <c r="CI19" s="222"/>
      <c r="CJ19" s="222"/>
      <c r="CK19" s="222"/>
      <c r="CL19" s="222"/>
      <c r="CM19" s="223"/>
      <c r="CN19" s="221">
        <v>2</v>
      </c>
      <c r="CO19" s="222"/>
      <c r="CP19" s="222"/>
      <c r="CQ19" s="222"/>
      <c r="CR19" s="222"/>
      <c r="CS19" s="222"/>
      <c r="CT19" s="222"/>
      <c r="CU19" s="222"/>
      <c r="CV19" s="222"/>
      <c r="CW19" s="222"/>
      <c r="CX19" s="223"/>
    </row>
    <row r="20" spans="1:163" s="5" customFormat="1" ht="15.75" customHeight="1" x14ac:dyDescent="0.2">
      <c r="A20" s="27"/>
      <c r="B20" s="219" t="s">
        <v>94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20"/>
      <c r="AV20" s="221">
        <v>2</v>
      </c>
      <c r="AW20" s="222"/>
      <c r="AX20" s="222"/>
      <c r="AY20" s="222"/>
      <c r="AZ20" s="222"/>
      <c r="BA20" s="222"/>
      <c r="BB20" s="222"/>
      <c r="BC20" s="222"/>
      <c r="BD20" s="222"/>
      <c r="BE20" s="222"/>
      <c r="BF20" s="223"/>
      <c r="BG20" s="221">
        <v>2</v>
      </c>
      <c r="BH20" s="222"/>
      <c r="BI20" s="222"/>
      <c r="BJ20" s="222"/>
      <c r="BK20" s="222"/>
      <c r="BL20" s="222"/>
      <c r="BM20" s="222"/>
      <c r="BN20" s="222"/>
      <c r="BO20" s="222"/>
      <c r="BP20" s="222"/>
      <c r="BQ20" s="223"/>
      <c r="BR20" s="221">
        <v>2</v>
      </c>
      <c r="BS20" s="222"/>
      <c r="BT20" s="222"/>
      <c r="BU20" s="222"/>
      <c r="BV20" s="222"/>
      <c r="BW20" s="222"/>
      <c r="BX20" s="222"/>
      <c r="BY20" s="222"/>
      <c r="BZ20" s="222"/>
      <c r="CA20" s="222"/>
      <c r="CB20" s="223"/>
      <c r="CC20" s="221">
        <v>2</v>
      </c>
      <c r="CD20" s="222"/>
      <c r="CE20" s="222"/>
      <c r="CF20" s="222"/>
      <c r="CG20" s="222"/>
      <c r="CH20" s="222"/>
      <c r="CI20" s="222"/>
      <c r="CJ20" s="222"/>
      <c r="CK20" s="222"/>
      <c r="CL20" s="222"/>
      <c r="CM20" s="223"/>
      <c r="CN20" s="221">
        <v>2</v>
      </c>
      <c r="CO20" s="222"/>
      <c r="CP20" s="222"/>
      <c r="CQ20" s="222"/>
      <c r="CR20" s="222"/>
      <c r="CS20" s="222"/>
      <c r="CT20" s="222"/>
      <c r="CU20" s="222"/>
      <c r="CV20" s="222"/>
      <c r="CW20" s="222"/>
      <c r="CX20" s="223"/>
    </row>
    <row r="21" spans="1:163" s="5" customFormat="1" ht="15.75" customHeight="1" x14ac:dyDescent="0.2">
      <c r="A21" s="27"/>
      <c r="B21" s="219" t="s">
        <v>317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20"/>
      <c r="AV21" s="221">
        <v>2</v>
      </c>
      <c r="AW21" s="222"/>
      <c r="AX21" s="222"/>
      <c r="AY21" s="222"/>
      <c r="AZ21" s="222"/>
      <c r="BA21" s="222"/>
      <c r="BB21" s="222"/>
      <c r="BC21" s="222"/>
      <c r="BD21" s="222"/>
      <c r="BE21" s="222"/>
      <c r="BF21" s="223"/>
      <c r="BG21" s="221">
        <v>2</v>
      </c>
      <c r="BH21" s="222"/>
      <c r="BI21" s="222"/>
      <c r="BJ21" s="222"/>
      <c r="BK21" s="222"/>
      <c r="BL21" s="222"/>
      <c r="BM21" s="222"/>
      <c r="BN21" s="222"/>
      <c r="BO21" s="222"/>
      <c r="BP21" s="222"/>
      <c r="BQ21" s="223"/>
      <c r="BR21" s="221">
        <v>2</v>
      </c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v>2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3"/>
      <c r="CN21" s="221">
        <v>2</v>
      </c>
      <c r="CO21" s="222"/>
      <c r="CP21" s="222"/>
      <c r="CQ21" s="222"/>
      <c r="CR21" s="222"/>
      <c r="CS21" s="222"/>
      <c r="CT21" s="222"/>
      <c r="CU21" s="222"/>
      <c r="CV21" s="222"/>
      <c r="CW21" s="222"/>
      <c r="CX21" s="223"/>
    </row>
    <row r="22" spans="1:163" s="5" customFormat="1" ht="15.75" customHeight="1" x14ac:dyDescent="0.2">
      <c r="A22" s="27"/>
      <c r="B22" s="219" t="s">
        <v>95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20"/>
      <c r="AV22" s="221">
        <v>2</v>
      </c>
      <c r="AW22" s="222"/>
      <c r="AX22" s="222"/>
      <c r="AY22" s="222"/>
      <c r="AZ22" s="222"/>
      <c r="BA22" s="222"/>
      <c r="BB22" s="222"/>
      <c r="BC22" s="222"/>
      <c r="BD22" s="222"/>
      <c r="BE22" s="222"/>
      <c r="BF22" s="223"/>
      <c r="BG22" s="221">
        <v>2</v>
      </c>
      <c r="BH22" s="222"/>
      <c r="BI22" s="222"/>
      <c r="BJ22" s="222"/>
      <c r="BK22" s="222"/>
      <c r="BL22" s="222"/>
      <c r="BM22" s="222"/>
      <c r="BN22" s="222"/>
      <c r="BO22" s="222"/>
      <c r="BP22" s="222"/>
      <c r="BQ22" s="223"/>
      <c r="BR22" s="221">
        <v>2</v>
      </c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v>2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3"/>
      <c r="CN22" s="221">
        <v>2</v>
      </c>
      <c r="CO22" s="222"/>
      <c r="CP22" s="222"/>
      <c r="CQ22" s="222"/>
      <c r="CR22" s="222"/>
      <c r="CS22" s="222"/>
      <c r="CT22" s="222"/>
      <c r="CU22" s="222"/>
      <c r="CV22" s="222"/>
      <c r="CW22" s="222"/>
      <c r="CX22" s="223"/>
    </row>
    <row r="23" spans="1:163" s="5" customFormat="1" ht="15.75" customHeight="1" x14ac:dyDescent="0.2">
      <c r="A23" s="27"/>
      <c r="B23" s="219" t="s">
        <v>318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20"/>
      <c r="AV23" s="221">
        <v>2</v>
      </c>
      <c r="AW23" s="222"/>
      <c r="AX23" s="222"/>
      <c r="AY23" s="222"/>
      <c r="AZ23" s="222"/>
      <c r="BA23" s="222"/>
      <c r="BB23" s="222"/>
      <c r="BC23" s="222"/>
      <c r="BD23" s="222"/>
      <c r="BE23" s="222"/>
      <c r="BF23" s="223"/>
      <c r="BG23" s="221">
        <v>2</v>
      </c>
      <c r="BH23" s="222"/>
      <c r="BI23" s="222"/>
      <c r="BJ23" s="222"/>
      <c r="BK23" s="222"/>
      <c r="BL23" s="222"/>
      <c r="BM23" s="222"/>
      <c r="BN23" s="222"/>
      <c r="BO23" s="222"/>
      <c r="BP23" s="222"/>
      <c r="BQ23" s="223"/>
      <c r="BR23" s="221">
        <v>2</v>
      </c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v>2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3"/>
      <c r="CN23" s="221">
        <v>2</v>
      </c>
      <c r="CO23" s="222"/>
      <c r="CP23" s="222"/>
      <c r="CQ23" s="222"/>
      <c r="CR23" s="222"/>
      <c r="CS23" s="222"/>
      <c r="CT23" s="222"/>
      <c r="CU23" s="222"/>
      <c r="CV23" s="222"/>
      <c r="CW23" s="222"/>
      <c r="CX23" s="223"/>
    </row>
    <row r="24" spans="1:163" s="5" customFormat="1" ht="15.75" customHeight="1" x14ac:dyDescent="0.2">
      <c r="A24" s="27"/>
      <c r="B24" s="219" t="s">
        <v>96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20"/>
      <c r="AV24" s="221">
        <v>2</v>
      </c>
      <c r="AW24" s="222"/>
      <c r="AX24" s="222"/>
      <c r="AY24" s="222"/>
      <c r="AZ24" s="222"/>
      <c r="BA24" s="222"/>
      <c r="BB24" s="222"/>
      <c r="BC24" s="222"/>
      <c r="BD24" s="222"/>
      <c r="BE24" s="222"/>
      <c r="BF24" s="223"/>
      <c r="BG24" s="221">
        <v>2</v>
      </c>
      <c r="BH24" s="222"/>
      <c r="BI24" s="222"/>
      <c r="BJ24" s="222"/>
      <c r="BK24" s="222"/>
      <c r="BL24" s="222"/>
      <c r="BM24" s="222"/>
      <c r="BN24" s="222"/>
      <c r="BO24" s="222"/>
      <c r="BP24" s="222"/>
      <c r="BQ24" s="223"/>
      <c r="BR24" s="221">
        <v>2</v>
      </c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221">
        <v>2</v>
      </c>
      <c r="CD24" s="222"/>
      <c r="CE24" s="222"/>
      <c r="CF24" s="222"/>
      <c r="CG24" s="222"/>
      <c r="CH24" s="222"/>
      <c r="CI24" s="222"/>
      <c r="CJ24" s="222"/>
      <c r="CK24" s="222"/>
      <c r="CL24" s="222"/>
      <c r="CM24" s="223"/>
      <c r="CN24" s="221">
        <v>2</v>
      </c>
      <c r="CO24" s="222"/>
      <c r="CP24" s="222"/>
      <c r="CQ24" s="222"/>
      <c r="CR24" s="222"/>
      <c r="CS24" s="222"/>
      <c r="CT24" s="222"/>
      <c r="CU24" s="222"/>
      <c r="CV24" s="222"/>
      <c r="CW24" s="222"/>
      <c r="CX24" s="223"/>
    </row>
    <row r="25" spans="1:163" s="5" customFormat="1" ht="15.75" customHeight="1" x14ac:dyDescent="0.2">
      <c r="A25" s="27"/>
      <c r="B25" s="219" t="s">
        <v>97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20"/>
      <c r="AV25" s="221">
        <v>2</v>
      </c>
      <c r="AW25" s="222"/>
      <c r="AX25" s="222"/>
      <c r="AY25" s="222"/>
      <c r="AZ25" s="222"/>
      <c r="BA25" s="222"/>
      <c r="BB25" s="222"/>
      <c r="BC25" s="222"/>
      <c r="BD25" s="222"/>
      <c r="BE25" s="222"/>
      <c r="BF25" s="223"/>
      <c r="BG25" s="221">
        <v>2</v>
      </c>
      <c r="BH25" s="222"/>
      <c r="BI25" s="222"/>
      <c r="BJ25" s="222"/>
      <c r="BK25" s="222"/>
      <c r="BL25" s="222"/>
      <c r="BM25" s="222"/>
      <c r="BN25" s="222"/>
      <c r="BO25" s="222"/>
      <c r="BP25" s="222"/>
      <c r="BQ25" s="223"/>
      <c r="BR25" s="221">
        <v>2</v>
      </c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221">
        <v>2</v>
      </c>
      <c r="CD25" s="222"/>
      <c r="CE25" s="222"/>
      <c r="CF25" s="222"/>
      <c r="CG25" s="222"/>
      <c r="CH25" s="222"/>
      <c r="CI25" s="222"/>
      <c r="CJ25" s="222"/>
      <c r="CK25" s="222"/>
      <c r="CL25" s="222"/>
      <c r="CM25" s="223"/>
      <c r="CN25" s="221">
        <v>2</v>
      </c>
      <c r="CO25" s="222"/>
      <c r="CP25" s="222"/>
      <c r="CQ25" s="222"/>
      <c r="CR25" s="222"/>
      <c r="CS25" s="222"/>
      <c r="CT25" s="222"/>
      <c r="CU25" s="222"/>
      <c r="CV25" s="222"/>
      <c r="CW25" s="222"/>
      <c r="CX25" s="223"/>
    </row>
    <row r="26" spans="1:163" s="5" customFormat="1" ht="15.75" customHeight="1" x14ac:dyDescent="0.2">
      <c r="A26" s="27"/>
      <c r="B26" s="226" t="s">
        <v>98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7"/>
      <c r="AV26" s="228">
        <f>ROUND((AV27+AV33+AV35+AV38)/4,2)</f>
        <v>0.43</v>
      </c>
      <c r="AW26" s="229"/>
      <c r="AX26" s="229"/>
      <c r="AY26" s="229"/>
      <c r="AZ26" s="229"/>
      <c r="BA26" s="229"/>
      <c r="BB26" s="229"/>
      <c r="BC26" s="229"/>
      <c r="BD26" s="229"/>
      <c r="BE26" s="229"/>
      <c r="BF26" s="230"/>
      <c r="BG26" s="228">
        <f>ROUND((BG27+BG33+BG35+BG38)/4,2)</f>
        <v>0.43</v>
      </c>
      <c r="BH26" s="229"/>
      <c r="BI26" s="229"/>
      <c r="BJ26" s="229"/>
      <c r="BK26" s="229"/>
      <c r="BL26" s="229"/>
      <c r="BM26" s="229"/>
      <c r="BN26" s="229"/>
      <c r="BO26" s="229"/>
      <c r="BP26" s="229"/>
      <c r="BQ26" s="230"/>
      <c r="BR26" s="228">
        <f>ROUND((BR27+BR33+BR35+BR38)/4,2)</f>
        <v>0.43</v>
      </c>
      <c r="BS26" s="229"/>
      <c r="BT26" s="229"/>
      <c r="BU26" s="229"/>
      <c r="BV26" s="229"/>
      <c r="BW26" s="229"/>
      <c r="BX26" s="229"/>
      <c r="BY26" s="229"/>
      <c r="BZ26" s="229"/>
      <c r="CA26" s="229"/>
      <c r="CB26" s="230"/>
      <c r="CC26" s="228">
        <f>ROUND((CC27+CC33+CC35+CC38)/4,2)</f>
        <v>0.43</v>
      </c>
      <c r="CD26" s="229"/>
      <c r="CE26" s="229"/>
      <c r="CF26" s="229"/>
      <c r="CG26" s="229"/>
      <c r="CH26" s="229"/>
      <c r="CI26" s="229"/>
      <c r="CJ26" s="229"/>
      <c r="CK26" s="229"/>
      <c r="CL26" s="229"/>
      <c r="CM26" s="230"/>
      <c r="CN26" s="228">
        <f>ROUND((CN27+CN33+CN35+CN38)/4,2)</f>
        <v>0.43</v>
      </c>
      <c r="CO26" s="229"/>
      <c r="CP26" s="229"/>
      <c r="CQ26" s="229"/>
      <c r="CR26" s="229"/>
      <c r="CS26" s="229"/>
      <c r="CT26" s="229"/>
      <c r="CU26" s="229"/>
      <c r="CV26" s="229"/>
      <c r="CW26" s="229"/>
      <c r="CX26" s="230"/>
      <c r="EQ26" s="192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60"/>
    </row>
    <row r="27" spans="1:163" s="5" customFormat="1" ht="15.75" customHeight="1" x14ac:dyDescent="0.2">
      <c r="A27" s="72"/>
      <c r="B27" s="250" t="s">
        <v>319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1"/>
      <c r="AV27" s="252">
        <f>ROUND((AV28+AV29+AV32)/3,1)</f>
        <v>0.5</v>
      </c>
      <c r="AW27" s="253"/>
      <c r="AX27" s="253"/>
      <c r="AY27" s="253"/>
      <c r="AZ27" s="253"/>
      <c r="BA27" s="253"/>
      <c r="BB27" s="253"/>
      <c r="BC27" s="253"/>
      <c r="BD27" s="253"/>
      <c r="BE27" s="253"/>
      <c r="BF27" s="254"/>
      <c r="BG27" s="252">
        <f>ROUND((BG28+BG29+BG32)/3,1)</f>
        <v>0.5</v>
      </c>
      <c r="BH27" s="253"/>
      <c r="BI27" s="253"/>
      <c r="BJ27" s="253"/>
      <c r="BK27" s="253"/>
      <c r="BL27" s="253"/>
      <c r="BM27" s="253"/>
      <c r="BN27" s="253"/>
      <c r="BO27" s="253"/>
      <c r="BP27" s="253"/>
      <c r="BQ27" s="254"/>
      <c r="BR27" s="252">
        <f>ROUND((BR28+BR29+BR32)/3,1)</f>
        <v>0.5</v>
      </c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  <c r="CC27" s="252">
        <f t="shared" ref="CC27" si="0">ROUND((CC28+CC29+CC32)/3,1)</f>
        <v>0.5</v>
      </c>
      <c r="CD27" s="253"/>
      <c r="CE27" s="253"/>
      <c r="CF27" s="253"/>
      <c r="CG27" s="253"/>
      <c r="CH27" s="253"/>
      <c r="CI27" s="253"/>
      <c r="CJ27" s="253"/>
      <c r="CK27" s="253"/>
      <c r="CL27" s="253"/>
      <c r="CM27" s="254"/>
      <c r="CN27" s="252">
        <f t="shared" ref="CN27" si="1">ROUND((CN28+CN29+CN32)/3,1)</f>
        <v>0.5</v>
      </c>
      <c r="CO27" s="253"/>
      <c r="CP27" s="253"/>
      <c r="CQ27" s="253"/>
      <c r="CR27" s="253"/>
      <c r="CS27" s="253"/>
      <c r="CT27" s="253"/>
      <c r="CU27" s="253"/>
      <c r="CV27" s="253"/>
      <c r="CW27" s="253"/>
      <c r="CX27" s="254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</row>
    <row r="28" spans="1:163" s="5" customFormat="1" ht="15.75" customHeight="1" x14ac:dyDescent="0.2">
      <c r="A28" s="27"/>
      <c r="B28" s="219" t="s">
        <v>85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20"/>
      <c r="AV28" s="221">
        <v>0.5</v>
      </c>
      <c r="AW28" s="222"/>
      <c r="AX28" s="222"/>
      <c r="AY28" s="222"/>
      <c r="AZ28" s="222"/>
      <c r="BA28" s="222"/>
      <c r="BB28" s="222"/>
      <c r="BC28" s="222"/>
      <c r="BD28" s="222"/>
      <c r="BE28" s="222"/>
      <c r="BF28" s="223"/>
      <c r="BG28" s="221">
        <v>0.5</v>
      </c>
      <c r="BH28" s="222"/>
      <c r="BI28" s="222"/>
      <c r="BJ28" s="222"/>
      <c r="BK28" s="222"/>
      <c r="BL28" s="222"/>
      <c r="BM28" s="222"/>
      <c r="BN28" s="222"/>
      <c r="BO28" s="222"/>
      <c r="BP28" s="222"/>
      <c r="BQ28" s="223"/>
      <c r="BR28" s="221">
        <v>0.5</v>
      </c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21">
        <v>0.5</v>
      </c>
      <c r="CD28" s="222"/>
      <c r="CE28" s="222"/>
      <c r="CF28" s="222"/>
      <c r="CG28" s="222"/>
      <c r="CH28" s="222"/>
      <c r="CI28" s="222"/>
      <c r="CJ28" s="222"/>
      <c r="CK28" s="222"/>
      <c r="CL28" s="222"/>
      <c r="CM28" s="223"/>
      <c r="CN28" s="221">
        <v>0.5</v>
      </c>
      <c r="CO28" s="222"/>
      <c r="CP28" s="222"/>
      <c r="CQ28" s="222"/>
      <c r="CR28" s="222"/>
      <c r="CS28" s="222"/>
      <c r="CT28" s="222"/>
      <c r="CU28" s="222"/>
      <c r="CV28" s="222"/>
      <c r="CW28" s="222"/>
      <c r="CX28" s="223"/>
    </row>
    <row r="29" spans="1:163" s="5" customFormat="1" ht="15.75" customHeight="1" x14ac:dyDescent="0.2">
      <c r="A29" s="27"/>
      <c r="B29" s="219" t="s">
        <v>314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20"/>
      <c r="AV29" s="221">
        <v>0.5</v>
      </c>
      <c r="AW29" s="222"/>
      <c r="AX29" s="222"/>
      <c r="AY29" s="222"/>
      <c r="AZ29" s="222"/>
      <c r="BA29" s="222"/>
      <c r="BB29" s="222"/>
      <c r="BC29" s="222"/>
      <c r="BD29" s="222"/>
      <c r="BE29" s="222"/>
      <c r="BF29" s="223"/>
      <c r="BG29" s="221">
        <v>0.5</v>
      </c>
      <c r="BH29" s="222"/>
      <c r="BI29" s="222"/>
      <c r="BJ29" s="222"/>
      <c r="BK29" s="222"/>
      <c r="BL29" s="222"/>
      <c r="BM29" s="222"/>
      <c r="BN29" s="222"/>
      <c r="BO29" s="222"/>
      <c r="BP29" s="222"/>
      <c r="BQ29" s="223"/>
      <c r="BR29" s="221">
        <v>0.5</v>
      </c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21">
        <v>0.5</v>
      </c>
      <c r="CD29" s="222"/>
      <c r="CE29" s="222"/>
      <c r="CF29" s="222"/>
      <c r="CG29" s="222"/>
      <c r="CH29" s="222"/>
      <c r="CI29" s="222"/>
      <c r="CJ29" s="222"/>
      <c r="CK29" s="222"/>
      <c r="CL29" s="222"/>
      <c r="CM29" s="223"/>
      <c r="CN29" s="221">
        <v>0.5</v>
      </c>
      <c r="CO29" s="222"/>
      <c r="CP29" s="222"/>
      <c r="CQ29" s="222"/>
      <c r="CR29" s="222"/>
      <c r="CS29" s="222"/>
      <c r="CT29" s="222"/>
      <c r="CU29" s="222"/>
      <c r="CV29" s="222"/>
      <c r="CW29" s="222"/>
      <c r="CX29" s="223"/>
    </row>
    <row r="30" spans="1:163" s="5" customFormat="1" ht="15.75" customHeight="1" x14ac:dyDescent="0.2">
      <c r="A30" s="27"/>
      <c r="B30" s="219" t="s">
        <v>86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20"/>
      <c r="AV30" s="221"/>
      <c r="AW30" s="222"/>
      <c r="AX30" s="222"/>
      <c r="AY30" s="222"/>
      <c r="AZ30" s="222"/>
      <c r="BA30" s="222"/>
      <c r="BB30" s="222"/>
      <c r="BC30" s="222"/>
      <c r="BD30" s="222"/>
      <c r="BE30" s="222"/>
      <c r="BF30" s="223"/>
      <c r="BG30" s="221"/>
      <c r="BH30" s="222"/>
      <c r="BI30" s="222"/>
      <c r="BJ30" s="222"/>
      <c r="BK30" s="222"/>
      <c r="BL30" s="222"/>
      <c r="BM30" s="222"/>
      <c r="BN30" s="222"/>
      <c r="BO30" s="222"/>
      <c r="BP30" s="222"/>
      <c r="BQ30" s="223"/>
      <c r="BR30" s="221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221"/>
      <c r="CD30" s="222"/>
      <c r="CE30" s="222"/>
      <c r="CF30" s="222"/>
      <c r="CG30" s="222"/>
      <c r="CH30" s="222"/>
      <c r="CI30" s="222"/>
      <c r="CJ30" s="222"/>
      <c r="CK30" s="222"/>
      <c r="CL30" s="222"/>
      <c r="CM30" s="223"/>
      <c r="CN30" s="221"/>
      <c r="CO30" s="222"/>
      <c r="CP30" s="222"/>
      <c r="CQ30" s="222"/>
      <c r="CR30" s="222"/>
      <c r="CS30" s="222"/>
      <c r="CT30" s="222"/>
      <c r="CU30" s="222"/>
      <c r="CV30" s="222"/>
      <c r="CW30" s="222"/>
      <c r="CX30" s="223"/>
    </row>
    <row r="31" spans="1:163" s="5" customFormat="1" ht="15.75" customHeight="1" x14ac:dyDescent="0.2">
      <c r="A31" s="27"/>
      <c r="B31" s="219" t="s">
        <v>87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20"/>
      <c r="AV31" s="221"/>
      <c r="AW31" s="222"/>
      <c r="AX31" s="222"/>
      <c r="AY31" s="222"/>
      <c r="AZ31" s="222"/>
      <c r="BA31" s="222"/>
      <c r="BB31" s="222"/>
      <c r="BC31" s="222"/>
      <c r="BD31" s="222"/>
      <c r="BE31" s="222"/>
      <c r="BF31" s="223"/>
      <c r="BG31" s="221"/>
      <c r="BH31" s="222"/>
      <c r="BI31" s="222"/>
      <c r="BJ31" s="222"/>
      <c r="BK31" s="222"/>
      <c r="BL31" s="222"/>
      <c r="BM31" s="222"/>
      <c r="BN31" s="222"/>
      <c r="BO31" s="222"/>
      <c r="BP31" s="222"/>
      <c r="BQ31" s="223"/>
      <c r="BR31" s="221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21"/>
      <c r="CD31" s="222"/>
      <c r="CE31" s="222"/>
      <c r="CF31" s="222"/>
      <c r="CG31" s="222"/>
      <c r="CH31" s="222"/>
      <c r="CI31" s="222"/>
      <c r="CJ31" s="222"/>
      <c r="CK31" s="222"/>
      <c r="CL31" s="222"/>
      <c r="CM31" s="223"/>
      <c r="CN31" s="221"/>
      <c r="CO31" s="222"/>
      <c r="CP31" s="222"/>
      <c r="CQ31" s="222"/>
      <c r="CR31" s="222"/>
      <c r="CS31" s="222"/>
      <c r="CT31" s="222"/>
      <c r="CU31" s="222"/>
      <c r="CV31" s="222"/>
      <c r="CW31" s="222"/>
      <c r="CX31" s="223"/>
    </row>
    <row r="32" spans="1:163" s="5" customFormat="1" ht="15.75" customHeight="1" x14ac:dyDescent="0.2">
      <c r="A32" s="27"/>
      <c r="B32" s="219" t="s">
        <v>173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20"/>
      <c r="AV32" s="221">
        <v>0.5</v>
      </c>
      <c r="AW32" s="222"/>
      <c r="AX32" s="222"/>
      <c r="AY32" s="222"/>
      <c r="AZ32" s="222"/>
      <c r="BA32" s="222"/>
      <c r="BB32" s="222"/>
      <c r="BC32" s="222"/>
      <c r="BD32" s="222"/>
      <c r="BE32" s="222"/>
      <c r="BF32" s="223"/>
      <c r="BG32" s="221">
        <v>0.5</v>
      </c>
      <c r="BH32" s="222"/>
      <c r="BI32" s="222"/>
      <c r="BJ32" s="222"/>
      <c r="BK32" s="222"/>
      <c r="BL32" s="222"/>
      <c r="BM32" s="222"/>
      <c r="BN32" s="222"/>
      <c r="BO32" s="222"/>
      <c r="BP32" s="222"/>
      <c r="BQ32" s="223"/>
      <c r="BR32" s="221">
        <v>0.5</v>
      </c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21">
        <v>0.5</v>
      </c>
      <c r="CD32" s="222"/>
      <c r="CE32" s="222"/>
      <c r="CF32" s="222"/>
      <c r="CG32" s="222"/>
      <c r="CH32" s="222"/>
      <c r="CI32" s="222"/>
      <c r="CJ32" s="222"/>
      <c r="CK32" s="222"/>
      <c r="CL32" s="222"/>
      <c r="CM32" s="223"/>
      <c r="CN32" s="221">
        <v>0.5</v>
      </c>
      <c r="CO32" s="222"/>
      <c r="CP32" s="222"/>
      <c r="CQ32" s="222"/>
      <c r="CR32" s="222"/>
      <c r="CS32" s="222"/>
      <c r="CT32" s="222"/>
      <c r="CU32" s="222"/>
      <c r="CV32" s="222"/>
      <c r="CW32" s="222"/>
      <c r="CX32" s="223"/>
    </row>
    <row r="33" spans="1:102" s="5" customFormat="1" ht="15.75" customHeight="1" x14ac:dyDescent="0.2">
      <c r="A33" s="27"/>
      <c r="B33" s="219" t="s">
        <v>316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20"/>
      <c r="AV33" s="221">
        <v>0.5</v>
      </c>
      <c r="AW33" s="222"/>
      <c r="AX33" s="222"/>
      <c r="AY33" s="222"/>
      <c r="AZ33" s="222"/>
      <c r="BA33" s="222"/>
      <c r="BB33" s="222"/>
      <c r="BC33" s="222"/>
      <c r="BD33" s="222"/>
      <c r="BE33" s="222"/>
      <c r="BF33" s="223"/>
      <c r="BG33" s="221">
        <v>0.5</v>
      </c>
      <c r="BH33" s="222"/>
      <c r="BI33" s="222"/>
      <c r="BJ33" s="222"/>
      <c r="BK33" s="222"/>
      <c r="BL33" s="222"/>
      <c r="BM33" s="222"/>
      <c r="BN33" s="222"/>
      <c r="BO33" s="222"/>
      <c r="BP33" s="222"/>
      <c r="BQ33" s="223"/>
      <c r="BR33" s="221">
        <v>0.5</v>
      </c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221">
        <v>0.5</v>
      </c>
      <c r="CD33" s="222"/>
      <c r="CE33" s="222"/>
      <c r="CF33" s="222"/>
      <c r="CG33" s="222"/>
      <c r="CH33" s="222"/>
      <c r="CI33" s="222"/>
      <c r="CJ33" s="222"/>
      <c r="CK33" s="222"/>
      <c r="CL33" s="222"/>
      <c r="CM33" s="223"/>
      <c r="CN33" s="221">
        <v>0.5</v>
      </c>
      <c r="CO33" s="222"/>
      <c r="CP33" s="222"/>
      <c r="CQ33" s="222"/>
      <c r="CR33" s="222"/>
      <c r="CS33" s="222"/>
      <c r="CT33" s="222"/>
      <c r="CU33" s="222"/>
      <c r="CV33" s="222"/>
      <c r="CW33" s="222"/>
      <c r="CX33" s="223"/>
    </row>
    <row r="34" spans="1:102" s="5" customFormat="1" ht="15.75" customHeight="1" x14ac:dyDescent="0.2">
      <c r="A34" s="27"/>
      <c r="B34" s="219" t="s">
        <v>90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20"/>
      <c r="AV34" s="221">
        <v>0.5</v>
      </c>
      <c r="AW34" s="222"/>
      <c r="AX34" s="222"/>
      <c r="AY34" s="222"/>
      <c r="AZ34" s="222"/>
      <c r="BA34" s="222"/>
      <c r="BB34" s="222"/>
      <c r="BC34" s="222"/>
      <c r="BD34" s="222"/>
      <c r="BE34" s="222"/>
      <c r="BF34" s="223"/>
      <c r="BG34" s="221">
        <v>0.5</v>
      </c>
      <c r="BH34" s="222"/>
      <c r="BI34" s="222"/>
      <c r="BJ34" s="222"/>
      <c r="BK34" s="222"/>
      <c r="BL34" s="222"/>
      <c r="BM34" s="222"/>
      <c r="BN34" s="222"/>
      <c r="BO34" s="222"/>
      <c r="BP34" s="222"/>
      <c r="BQ34" s="223"/>
      <c r="BR34" s="221">
        <v>0.5</v>
      </c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v>0.5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3"/>
      <c r="CN34" s="221">
        <v>0.5</v>
      </c>
      <c r="CO34" s="222"/>
      <c r="CP34" s="222"/>
      <c r="CQ34" s="222"/>
      <c r="CR34" s="222"/>
      <c r="CS34" s="222"/>
      <c r="CT34" s="222"/>
      <c r="CU34" s="222"/>
      <c r="CV34" s="222"/>
      <c r="CW34" s="222"/>
      <c r="CX34" s="223"/>
    </row>
    <row r="35" spans="1:102" s="5" customFormat="1" ht="15.75" customHeight="1" x14ac:dyDescent="0.2">
      <c r="A35" s="27"/>
      <c r="B35" s="219" t="s">
        <v>320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20"/>
      <c r="AV35" s="221">
        <f>ROUND((AV36+AV37)/2,1)</f>
        <v>0.5</v>
      </c>
      <c r="AW35" s="222"/>
      <c r="AX35" s="222"/>
      <c r="AY35" s="222"/>
      <c r="AZ35" s="222"/>
      <c r="BA35" s="222"/>
      <c r="BB35" s="222"/>
      <c r="BC35" s="222"/>
      <c r="BD35" s="222"/>
      <c r="BE35" s="222"/>
      <c r="BF35" s="223"/>
      <c r="BG35" s="221">
        <v>0.5</v>
      </c>
      <c r="BH35" s="222"/>
      <c r="BI35" s="222"/>
      <c r="BJ35" s="222"/>
      <c r="BK35" s="222"/>
      <c r="BL35" s="222"/>
      <c r="BM35" s="222"/>
      <c r="BN35" s="222"/>
      <c r="BO35" s="222"/>
      <c r="BP35" s="222"/>
      <c r="BQ35" s="223"/>
      <c r="BR35" s="221">
        <v>0.5</v>
      </c>
      <c r="BS35" s="222"/>
      <c r="BT35" s="222"/>
      <c r="BU35" s="222"/>
      <c r="BV35" s="222"/>
      <c r="BW35" s="222"/>
      <c r="BX35" s="222"/>
      <c r="BY35" s="222"/>
      <c r="BZ35" s="222"/>
      <c r="CA35" s="222"/>
      <c r="CB35" s="223"/>
      <c r="CC35" s="221">
        <v>0.5</v>
      </c>
      <c r="CD35" s="222"/>
      <c r="CE35" s="222"/>
      <c r="CF35" s="222"/>
      <c r="CG35" s="222"/>
      <c r="CH35" s="222"/>
      <c r="CI35" s="222"/>
      <c r="CJ35" s="222"/>
      <c r="CK35" s="222"/>
      <c r="CL35" s="222"/>
      <c r="CM35" s="223"/>
      <c r="CN35" s="221">
        <v>0.5</v>
      </c>
      <c r="CO35" s="222"/>
      <c r="CP35" s="222"/>
      <c r="CQ35" s="222"/>
      <c r="CR35" s="222"/>
      <c r="CS35" s="222"/>
      <c r="CT35" s="222"/>
      <c r="CU35" s="222"/>
      <c r="CV35" s="222"/>
      <c r="CW35" s="222"/>
      <c r="CX35" s="223"/>
    </row>
    <row r="36" spans="1:102" s="5" customFormat="1" ht="15.75" customHeight="1" x14ac:dyDescent="0.2">
      <c r="A36" s="27"/>
      <c r="B36" s="219" t="s">
        <v>99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20"/>
      <c r="AV36" s="221">
        <v>0.5</v>
      </c>
      <c r="AW36" s="222"/>
      <c r="AX36" s="222"/>
      <c r="AY36" s="222"/>
      <c r="AZ36" s="222"/>
      <c r="BA36" s="222"/>
      <c r="BB36" s="222"/>
      <c r="BC36" s="222"/>
      <c r="BD36" s="222"/>
      <c r="BE36" s="222"/>
      <c r="BF36" s="223"/>
      <c r="BG36" s="221">
        <v>0.5</v>
      </c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  <c r="BR36" s="221">
        <v>0.5</v>
      </c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221">
        <v>0.5</v>
      </c>
      <c r="CD36" s="222"/>
      <c r="CE36" s="222"/>
      <c r="CF36" s="222"/>
      <c r="CG36" s="222"/>
      <c r="CH36" s="222"/>
      <c r="CI36" s="222"/>
      <c r="CJ36" s="222"/>
      <c r="CK36" s="222"/>
      <c r="CL36" s="222"/>
      <c r="CM36" s="223"/>
      <c r="CN36" s="221">
        <v>0.5</v>
      </c>
      <c r="CO36" s="222"/>
      <c r="CP36" s="222"/>
      <c r="CQ36" s="222"/>
      <c r="CR36" s="222"/>
      <c r="CS36" s="222"/>
      <c r="CT36" s="222"/>
      <c r="CU36" s="222"/>
      <c r="CV36" s="222"/>
      <c r="CW36" s="222"/>
      <c r="CX36" s="223"/>
    </row>
    <row r="37" spans="1:102" s="5" customFormat="1" ht="15.75" customHeight="1" x14ac:dyDescent="0.2">
      <c r="A37" s="27"/>
      <c r="B37" s="219" t="s">
        <v>174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20"/>
      <c r="AV37" s="221">
        <v>0.5</v>
      </c>
      <c r="AW37" s="222"/>
      <c r="AX37" s="222"/>
      <c r="AY37" s="222"/>
      <c r="AZ37" s="222"/>
      <c r="BA37" s="222"/>
      <c r="BB37" s="222"/>
      <c r="BC37" s="222"/>
      <c r="BD37" s="222"/>
      <c r="BE37" s="222"/>
      <c r="BF37" s="223"/>
      <c r="BG37" s="221">
        <v>0.5</v>
      </c>
      <c r="BH37" s="222"/>
      <c r="BI37" s="222"/>
      <c r="BJ37" s="222"/>
      <c r="BK37" s="222"/>
      <c r="BL37" s="222"/>
      <c r="BM37" s="222"/>
      <c r="BN37" s="222"/>
      <c r="BO37" s="222"/>
      <c r="BP37" s="222"/>
      <c r="BQ37" s="223"/>
      <c r="BR37" s="221">
        <v>0.5</v>
      </c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221">
        <v>0.5</v>
      </c>
      <c r="CD37" s="222"/>
      <c r="CE37" s="222"/>
      <c r="CF37" s="222"/>
      <c r="CG37" s="222"/>
      <c r="CH37" s="222"/>
      <c r="CI37" s="222"/>
      <c r="CJ37" s="222"/>
      <c r="CK37" s="222"/>
      <c r="CL37" s="222"/>
      <c r="CM37" s="223"/>
      <c r="CN37" s="221">
        <v>0.5</v>
      </c>
      <c r="CO37" s="222"/>
      <c r="CP37" s="222"/>
      <c r="CQ37" s="222"/>
      <c r="CR37" s="222"/>
      <c r="CS37" s="222"/>
      <c r="CT37" s="222"/>
      <c r="CU37" s="222"/>
      <c r="CV37" s="222"/>
      <c r="CW37" s="222"/>
      <c r="CX37" s="223"/>
    </row>
    <row r="38" spans="1:102" s="5" customFormat="1" ht="15.75" customHeight="1" x14ac:dyDescent="0.2">
      <c r="A38" s="27"/>
      <c r="B38" s="219" t="s">
        <v>321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20"/>
      <c r="AV38" s="221">
        <v>0.2</v>
      </c>
      <c r="AW38" s="222"/>
      <c r="AX38" s="222"/>
      <c r="AY38" s="222"/>
      <c r="AZ38" s="222"/>
      <c r="BA38" s="222"/>
      <c r="BB38" s="222"/>
      <c r="BC38" s="222"/>
      <c r="BD38" s="222"/>
      <c r="BE38" s="222"/>
      <c r="BF38" s="223"/>
      <c r="BG38" s="221">
        <v>0.2</v>
      </c>
      <c r="BH38" s="222"/>
      <c r="BI38" s="222"/>
      <c r="BJ38" s="222"/>
      <c r="BK38" s="222"/>
      <c r="BL38" s="222"/>
      <c r="BM38" s="222"/>
      <c r="BN38" s="222"/>
      <c r="BO38" s="222"/>
      <c r="BP38" s="222"/>
      <c r="BQ38" s="223"/>
      <c r="BR38" s="221">
        <v>0.2</v>
      </c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221">
        <v>0.2</v>
      </c>
      <c r="CD38" s="222"/>
      <c r="CE38" s="222"/>
      <c r="CF38" s="222"/>
      <c r="CG38" s="222"/>
      <c r="CH38" s="222"/>
      <c r="CI38" s="222"/>
      <c r="CJ38" s="222"/>
      <c r="CK38" s="222"/>
      <c r="CL38" s="222"/>
      <c r="CM38" s="223"/>
      <c r="CN38" s="221">
        <v>0.2</v>
      </c>
      <c r="CO38" s="222"/>
      <c r="CP38" s="222"/>
      <c r="CQ38" s="222"/>
      <c r="CR38" s="222"/>
      <c r="CS38" s="222"/>
      <c r="CT38" s="222"/>
      <c r="CU38" s="222"/>
      <c r="CV38" s="222"/>
      <c r="CW38" s="222"/>
      <c r="CX38" s="223"/>
    </row>
    <row r="39" spans="1:102" s="5" customFormat="1" ht="15.75" customHeight="1" x14ac:dyDescent="0.2">
      <c r="A39" s="27"/>
      <c r="B39" s="219" t="s">
        <v>100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20"/>
      <c r="AV39" s="221">
        <v>0.2</v>
      </c>
      <c r="AW39" s="222"/>
      <c r="AX39" s="222"/>
      <c r="AY39" s="222"/>
      <c r="AZ39" s="222"/>
      <c r="BA39" s="222"/>
      <c r="BB39" s="222"/>
      <c r="BC39" s="222"/>
      <c r="BD39" s="222"/>
      <c r="BE39" s="222"/>
      <c r="BF39" s="223"/>
      <c r="BG39" s="221">
        <v>0.2</v>
      </c>
      <c r="BH39" s="222"/>
      <c r="BI39" s="222"/>
      <c r="BJ39" s="222"/>
      <c r="BK39" s="222"/>
      <c r="BL39" s="222"/>
      <c r="BM39" s="222"/>
      <c r="BN39" s="222"/>
      <c r="BO39" s="222"/>
      <c r="BP39" s="222"/>
      <c r="BQ39" s="223"/>
      <c r="BR39" s="221">
        <v>0.2</v>
      </c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221">
        <v>0.2</v>
      </c>
      <c r="CD39" s="222"/>
      <c r="CE39" s="222"/>
      <c r="CF39" s="222"/>
      <c r="CG39" s="222"/>
      <c r="CH39" s="222"/>
      <c r="CI39" s="222"/>
      <c r="CJ39" s="222"/>
      <c r="CK39" s="222"/>
      <c r="CL39" s="222"/>
      <c r="CM39" s="223"/>
      <c r="CN39" s="221">
        <v>0.2</v>
      </c>
      <c r="CO39" s="222"/>
      <c r="CP39" s="222"/>
      <c r="CQ39" s="222"/>
      <c r="CR39" s="222"/>
      <c r="CS39" s="222"/>
      <c r="CT39" s="222"/>
      <c r="CU39" s="222"/>
      <c r="CV39" s="222"/>
      <c r="CW39" s="222"/>
      <c r="CX39" s="223"/>
    </row>
    <row r="40" spans="1:102" s="5" customFormat="1" ht="15.75" customHeight="1" x14ac:dyDescent="0.2">
      <c r="A40" s="27"/>
      <c r="B40" s="231" t="s">
        <v>101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2"/>
      <c r="AV40" s="233">
        <v>2</v>
      </c>
      <c r="AW40" s="234"/>
      <c r="AX40" s="234"/>
      <c r="AY40" s="234"/>
      <c r="AZ40" s="234"/>
      <c r="BA40" s="234"/>
      <c r="BB40" s="234"/>
      <c r="BC40" s="234"/>
      <c r="BD40" s="234"/>
      <c r="BE40" s="234"/>
      <c r="BF40" s="235"/>
      <c r="BG40" s="233">
        <v>2</v>
      </c>
      <c r="BH40" s="234"/>
      <c r="BI40" s="234"/>
      <c r="BJ40" s="234"/>
      <c r="BK40" s="234"/>
      <c r="BL40" s="234"/>
      <c r="BM40" s="234"/>
      <c r="BN40" s="234"/>
      <c r="BO40" s="234"/>
      <c r="BP40" s="234"/>
      <c r="BQ40" s="235"/>
      <c r="BR40" s="233">
        <v>2</v>
      </c>
      <c r="BS40" s="234"/>
      <c r="BT40" s="234"/>
      <c r="BU40" s="234"/>
      <c r="BV40" s="234"/>
      <c r="BW40" s="234"/>
      <c r="BX40" s="234"/>
      <c r="BY40" s="234"/>
      <c r="BZ40" s="234"/>
      <c r="CA40" s="234"/>
      <c r="CB40" s="235"/>
      <c r="CC40" s="233">
        <v>2</v>
      </c>
      <c r="CD40" s="234"/>
      <c r="CE40" s="234"/>
      <c r="CF40" s="234"/>
      <c r="CG40" s="234"/>
      <c r="CH40" s="234"/>
      <c r="CI40" s="234"/>
      <c r="CJ40" s="234"/>
      <c r="CK40" s="234"/>
      <c r="CL40" s="234"/>
      <c r="CM40" s="235"/>
      <c r="CN40" s="233">
        <v>2</v>
      </c>
      <c r="CO40" s="234"/>
      <c r="CP40" s="234"/>
      <c r="CQ40" s="234"/>
      <c r="CR40" s="234"/>
      <c r="CS40" s="234"/>
      <c r="CT40" s="234"/>
      <c r="CU40" s="234"/>
      <c r="CV40" s="234"/>
      <c r="CW40" s="234"/>
      <c r="CX40" s="235"/>
    </row>
    <row r="41" spans="1:102" s="5" customFormat="1" ht="15.75" customHeight="1" x14ac:dyDescent="0.2">
      <c r="A41" s="27"/>
      <c r="B41" s="219" t="s">
        <v>102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20"/>
      <c r="AV41" s="221">
        <v>2</v>
      </c>
      <c r="AW41" s="222"/>
      <c r="AX41" s="222"/>
      <c r="AY41" s="222"/>
      <c r="AZ41" s="222"/>
      <c r="BA41" s="222"/>
      <c r="BB41" s="222"/>
      <c r="BC41" s="222"/>
      <c r="BD41" s="222"/>
      <c r="BE41" s="222"/>
      <c r="BF41" s="223"/>
      <c r="BG41" s="221">
        <v>2</v>
      </c>
      <c r="BH41" s="222"/>
      <c r="BI41" s="222"/>
      <c r="BJ41" s="222"/>
      <c r="BK41" s="222"/>
      <c r="BL41" s="222"/>
      <c r="BM41" s="222"/>
      <c r="BN41" s="222"/>
      <c r="BO41" s="222"/>
      <c r="BP41" s="222"/>
      <c r="BQ41" s="223"/>
      <c r="BR41" s="221">
        <v>2</v>
      </c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221">
        <v>2</v>
      </c>
      <c r="CD41" s="222"/>
      <c r="CE41" s="222"/>
      <c r="CF41" s="222"/>
      <c r="CG41" s="222"/>
      <c r="CH41" s="222"/>
      <c r="CI41" s="222"/>
      <c r="CJ41" s="222"/>
      <c r="CK41" s="222"/>
      <c r="CL41" s="222"/>
      <c r="CM41" s="223"/>
      <c r="CN41" s="221">
        <v>2</v>
      </c>
      <c r="CO41" s="222"/>
      <c r="CP41" s="222"/>
      <c r="CQ41" s="222"/>
      <c r="CR41" s="222"/>
      <c r="CS41" s="222"/>
      <c r="CT41" s="222"/>
      <c r="CU41" s="222"/>
      <c r="CV41" s="222"/>
      <c r="CW41" s="222"/>
      <c r="CX41" s="223"/>
    </row>
    <row r="42" spans="1:102" s="5" customFormat="1" ht="15.75" customHeight="1" x14ac:dyDescent="0.2">
      <c r="A42" s="27"/>
      <c r="B42" s="219" t="s">
        <v>90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20"/>
      <c r="AV42" s="221">
        <v>2</v>
      </c>
      <c r="AW42" s="222"/>
      <c r="AX42" s="222"/>
      <c r="AY42" s="222"/>
      <c r="AZ42" s="222"/>
      <c r="BA42" s="222"/>
      <c r="BB42" s="222"/>
      <c r="BC42" s="222"/>
      <c r="BD42" s="222"/>
      <c r="BE42" s="222"/>
      <c r="BF42" s="223"/>
      <c r="BG42" s="221">
        <v>2</v>
      </c>
      <c r="BH42" s="222"/>
      <c r="BI42" s="222"/>
      <c r="BJ42" s="222"/>
      <c r="BK42" s="222"/>
      <c r="BL42" s="222"/>
      <c r="BM42" s="222"/>
      <c r="BN42" s="222"/>
      <c r="BO42" s="222"/>
      <c r="BP42" s="222"/>
      <c r="BQ42" s="223"/>
      <c r="BR42" s="221">
        <v>2</v>
      </c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221">
        <v>2</v>
      </c>
      <c r="CD42" s="222"/>
      <c r="CE42" s="222"/>
      <c r="CF42" s="222"/>
      <c r="CG42" s="222"/>
      <c r="CH42" s="222"/>
      <c r="CI42" s="222"/>
      <c r="CJ42" s="222"/>
      <c r="CK42" s="222"/>
      <c r="CL42" s="222"/>
      <c r="CM42" s="223"/>
      <c r="CN42" s="221">
        <v>2</v>
      </c>
      <c r="CO42" s="222"/>
      <c r="CP42" s="222"/>
      <c r="CQ42" s="222"/>
      <c r="CR42" s="222"/>
      <c r="CS42" s="222"/>
      <c r="CT42" s="222"/>
      <c r="CU42" s="222"/>
      <c r="CV42" s="222"/>
      <c r="CW42" s="222"/>
      <c r="CX42" s="223"/>
    </row>
    <row r="43" spans="1:102" s="5" customFormat="1" ht="15.75" customHeight="1" x14ac:dyDescent="0.2">
      <c r="A43" s="27"/>
      <c r="B43" s="219" t="s">
        <v>91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20"/>
      <c r="AV43" s="221">
        <v>2</v>
      </c>
      <c r="AW43" s="222"/>
      <c r="AX43" s="222"/>
      <c r="AY43" s="222"/>
      <c r="AZ43" s="222"/>
      <c r="BA43" s="222"/>
      <c r="BB43" s="222"/>
      <c r="BC43" s="222"/>
      <c r="BD43" s="222"/>
      <c r="BE43" s="222"/>
      <c r="BF43" s="223"/>
      <c r="BG43" s="221">
        <v>2</v>
      </c>
      <c r="BH43" s="222"/>
      <c r="BI43" s="222"/>
      <c r="BJ43" s="222"/>
      <c r="BK43" s="222"/>
      <c r="BL43" s="222"/>
      <c r="BM43" s="222"/>
      <c r="BN43" s="222"/>
      <c r="BO43" s="222"/>
      <c r="BP43" s="222"/>
      <c r="BQ43" s="223"/>
      <c r="BR43" s="221">
        <v>2</v>
      </c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221">
        <v>2</v>
      </c>
      <c r="CD43" s="222"/>
      <c r="CE43" s="222"/>
      <c r="CF43" s="222"/>
      <c r="CG43" s="222"/>
      <c r="CH43" s="222"/>
      <c r="CI43" s="222"/>
      <c r="CJ43" s="222"/>
      <c r="CK43" s="222"/>
      <c r="CL43" s="222"/>
      <c r="CM43" s="223"/>
      <c r="CN43" s="221">
        <v>2</v>
      </c>
      <c r="CO43" s="222"/>
      <c r="CP43" s="222"/>
      <c r="CQ43" s="222"/>
      <c r="CR43" s="222"/>
      <c r="CS43" s="222"/>
      <c r="CT43" s="222"/>
      <c r="CU43" s="222"/>
      <c r="CV43" s="222"/>
      <c r="CW43" s="222"/>
      <c r="CX43" s="223"/>
    </row>
    <row r="44" spans="1:102" s="5" customFormat="1" ht="15.75" customHeight="1" x14ac:dyDescent="0.2">
      <c r="A44" s="27"/>
      <c r="B44" s="219" t="s">
        <v>92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20"/>
      <c r="AV44" s="221">
        <v>2</v>
      </c>
      <c r="AW44" s="222"/>
      <c r="AX44" s="222"/>
      <c r="AY44" s="222"/>
      <c r="AZ44" s="222"/>
      <c r="BA44" s="222"/>
      <c r="BB44" s="222"/>
      <c r="BC44" s="222"/>
      <c r="BD44" s="222"/>
      <c r="BE44" s="222"/>
      <c r="BF44" s="223"/>
      <c r="BG44" s="221">
        <v>2</v>
      </c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  <c r="BR44" s="221">
        <v>2</v>
      </c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221">
        <v>2</v>
      </c>
      <c r="CD44" s="222"/>
      <c r="CE44" s="222"/>
      <c r="CF44" s="222"/>
      <c r="CG44" s="222"/>
      <c r="CH44" s="222"/>
      <c r="CI44" s="222"/>
      <c r="CJ44" s="222"/>
      <c r="CK44" s="222"/>
      <c r="CL44" s="222"/>
      <c r="CM44" s="223"/>
      <c r="CN44" s="221">
        <v>2</v>
      </c>
      <c r="CO44" s="222"/>
      <c r="CP44" s="222"/>
      <c r="CQ44" s="222"/>
      <c r="CR44" s="222"/>
      <c r="CS44" s="222"/>
      <c r="CT44" s="222"/>
      <c r="CU44" s="222"/>
      <c r="CV44" s="222"/>
      <c r="CW44" s="222"/>
      <c r="CX44" s="223"/>
    </row>
    <row r="45" spans="1:102" s="5" customFormat="1" ht="15.75" customHeight="1" x14ac:dyDescent="0.2">
      <c r="A45" s="27"/>
      <c r="B45" s="219" t="s">
        <v>103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20"/>
      <c r="AV45" s="221">
        <v>2</v>
      </c>
      <c r="AW45" s="222"/>
      <c r="AX45" s="222"/>
      <c r="AY45" s="222"/>
      <c r="AZ45" s="222"/>
      <c r="BA45" s="222"/>
      <c r="BB45" s="222"/>
      <c r="BC45" s="222"/>
      <c r="BD45" s="222"/>
      <c r="BE45" s="222"/>
      <c r="BF45" s="223"/>
      <c r="BG45" s="221">
        <v>2</v>
      </c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  <c r="BR45" s="221">
        <v>2</v>
      </c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221">
        <v>2</v>
      </c>
      <c r="CD45" s="222"/>
      <c r="CE45" s="222"/>
      <c r="CF45" s="222"/>
      <c r="CG45" s="222"/>
      <c r="CH45" s="222"/>
      <c r="CI45" s="222"/>
      <c r="CJ45" s="222"/>
      <c r="CK45" s="222"/>
      <c r="CL45" s="222"/>
      <c r="CM45" s="223"/>
      <c r="CN45" s="221">
        <v>2</v>
      </c>
      <c r="CO45" s="222"/>
      <c r="CP45" s="222"/>
      <c r="CQ45" s="222"/>
      <c r="CR45" s="222"/>
      <c r="CS45" s="222"/>
      <c r="CT45" s="222"/>
      <c r="CU45" s="222"/>
      <c r="CV45" s="222"/>
      <c r="CW45" s="222"/>
      <c r="CX45" s="223"/>
    </row>
    <row r="46" spans="1:102" s="5" customFormat="1" ht="15.75" customHeight="1" x14ac:dyDescent="0.2">
      <c r="A46" s="27"/>
      <c r="B46" s="219" t="s">
        <v>104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20"/>
      <c r="AV46" s="221">
        <v>2</v>
      </c>
      <c r="AW46" s="222"/>
      <c r="AX46" s="222"/>
      <c r="AY46" s="222"/>
      <c r="AZ46" s="222"/>
      <c r="BA46" s="222"/>
      <c r="BB46" s="222"/>
      <c r="BC46" s="222"/>
      <c r="BD46" s="222"/>
      <c r="BE46" s="222"/>
      <c r="BF46" s="223"/>
      <c r="BG46" s="221">
        <v>2</v>
      </c>
      <c r="BH46" s="222"/>
      <c r="BI46" s="222"/>
      <c r="BJ46" s="222"/>
      <c r="BK46" s="222"/>
      <c r="BL46" s="222"/>
      <c r="BM46" s="222"/>
      <c r="BN46" s="222"/>
      <c r="BO46" s="222"/>
      <c r="BP46" s="222"/>
      <c r="BQ46" s="223"/>
      <c r="BR46" s="221">
        <v>2</v>
      </c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221">
        <v>2</v>
      </c>
      <c r="CD46" s="222"/>
      <c r="CE46" s="222"/>
      <c r="CF46" s="222"/>
      <c r="CG46" s="222"/>
      <c r="CH46" s="222"/>
      <c r="CI46" s="222"/>
      <c r="CJ46" s="222"/>
      <c r="CK46" s="222"/>
      <c r="CL46" s="222"/>
      <c r="CM46" s="223"/>
      <c r="CN46" s="221">
        <v>2</v>
      </c>
      <c r="CO46" s="222"/>
      <c r="CP46" s="222"/>
      <c r="CQ46" s="222"/>
      <c r="CR46" s="222"/>
      <c r="CS46" s="222"/>
      <c r="CT46" s="222"/>
      <c r="CU46" s="222"/>
      <c r="CV46" s="222"/>
      <c r="CW46" s="222"/>
      <c r="CX46" s="223"/>
    </row>
    <row r="47" spans="1:102" s="5" customFormat="1" ht="15.75" customHeight="1" x14ac:dyDescent="0.2">
      <c r="A47" s="27"/>
      <c r="B47" s="219" t="s">
        <v>105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20"/>
      <c r="AV47" s="221">
        <v>2</v>
      </c>
      <c r="AW47" s="222"/>
      <c r="AX47" s="222"/>
      <c r="AY47" s="222"/>
      <c r="AZ47" s="222"/>
      <c r="BA47" s="222"/>
      <c r="BB47" s="222"/>
      <c r="BC47" s="222"/>
      <c r="BD47" s="222"/>
      <c r="BE47" s="222"/>
      <c r="BF47" s="223"/>
      <c r="BG47" s="221">
        <v>2</v>
      </c>
      <c r="BH47" s="222"/>
      <c r="BI47" s="222"/>
      <c r="BJ47" s="222"/>
      <c r="BK47" s="222"/>
      <c r="BL47" s="222"/>
      <c r="BM47" s="222"/>
      <c r="BN47" s="222"/>
      <c r="BO47" s="222"/>
      <c r="BP47" s="222"/>
      <c r="BQ47" s="223"/>
      <c r="BR47" s="221">
        <v>2</v>
      </c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v>2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3"/>
      <c r="CN47" s="221">
        <v>2</v>
      </c>
      <c r="CO47" s="222"/>
      <c r="CP47" s="222"/>
      <c r="CQ47" s="222"/>
      <c r="CR47" s="222"/>
      <c r="CS47" s="222"/>
      <c r="CT47" s="222"/>
      <c r="CU47" s="222"/>
      <c r="CV47" s="222"/>
      <c r="CW47" s="222"/>
      <c r="CX47" s="223"/>
    </row>
    <row r="48" spans="1:102" s="5" customFormat="1" ht="15.75" customHeight="1" x14ac:dyDescent="0.2">
      <c r="A48" s="27"/>
      <c r="B48" s="219" t="s">
        <v>320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20"/>
      <c r="AV48" s="221">
        <v>2</v>
      </c>
      <c r="AW48" s="222"/>
      <c r="AX48" s="222"/>
      <c r="AY48" s="222"/>
      <c r="AZ48" s="222"/>
      <c r="BA48" s="222"/>
      <c r="BB48" s="222"/>
      <c r="BC48" s="222"/>
      <c r="BD48" s="222"/>
      <c r="BE48" s="222"/>
      <c r="BF48" s="223"/>
      <c r="BG48" s="221">
        <v>2</v>
      </c>
      <c r="BH48" s="222"/>
      <c r="BI48" s="222"/>
      <c r="BJ48" s="222"/>
      <c r="BK48" s="222"/>
      <c r="BL48" s="222"/>
      <c r="BM48" s="222"/>
      <c r="BN48" s="222"/>
      <c r="BO48" s="222"/>
      <c r="BP48" s="222"/>
      <c r="BQ48" s="223"/>
      <c r="BR48" s="221">
        <v>2</v>
      </c>
      <c r="BS48" s="222"/>
      <c r="BT48" s="222"/>
      <c r="BU48" s="222"/>
      <c r="BV48" s="222"/>
      <c r="BW48" s="222"/>
      <c r="BX48" s="222"/>
      <c r="BY48" s="222"/>
      <c r="BZ48" s="222"/>
      <c r="CA48" s="222"/>
      <c r="CB48" s="223"/>
      <c r="CC48" s="221">
        <v>2</v>
      </c>
      <c r="CD48" s="222"/>
      <c r="CE48" s="222"/>
      <c r="CF48" s="222"/>
      <c r="CG48" s="222"/>
      <c r="CH48" s="222"/>
      <c r="CI48" s="222"/>
      <c r="CJ48" s="222"/>
      <c r="CK48" s="222"/>
      <c r="CL48" s="222"/>
      <c r="CM48" s="223"/>
      <c r="CN48" s="221">
        <v>2</v>
      </c>
      <c r="CO48" s="222"/>
      <c r="CP48" s="222"/>
      <c r="CQ48" s="222"/>
      <c r="CR48" s="222"/>
      <c r="CS48" s="222"/>
      <c r="CT48" s="222"/>
      <c r="CU48" s="222"/>
      <c r="CV48" s="222"/>
      <c r="CW48" s="222"/>
      <c r="CX48" s="223"/>
    </row>
    <row r="49" spans="1:102" s="5" customFormat="1" ht="15.75" customHeight="1" x14ac:dyDescent="0.2">
      <c r="A49" s="27"/>
      <c r="B49" s="219" t="s">
        <v>99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20"/>
      <c r="AV49" s="221">
        <v>2</v>
      </c>
      <c r="AW49" s="222"/>
      <c r="AX49" s="222"/>
      <c r="AY49" s="222"/>
      <c r="AZ49" s="222"/>
      <c r="BA49" s="222"/>
      <c r="BB49" s="222"/>
      <c r="BC49" s="222"/>
      <c r="BD49" s="222"/>
      <c r="BE49" s="222"/>
      <c r="BF49" s="223"/>
      <c r="BG49" s="221">
        <v>2</v>
      </c>
      <c r="BH49" s="222"/>
      <c r="BI49" s="222"/>
      <c r="BJ49" s="222"/>
      <c r="BK49" s="222"/>
      <c r="BL49" s="222"/>
      <c r="BM49" s="222"/>
      <c r="BN49" s="222"/>
      <c r="BO49" s="222"/>
      <c r="BP49" s="222"/>
      <c r="BQ49" s="223"/>
      <c r="BR49" s="221">
        <v>2</v>
      </c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221">
        <v>2</v>
      </c>
      <c r="CD49" s="222"/>
      <c r="CE49" s="222"/>
      <c r="CF49" s="222"/>
      <c r="CG49" s="222"/>
      <c r="CH49" s="222"/>
      <c r="CI49" s="222"/>
      <c r="CJ49" s="222"/>
      <c r="CK49" s="222"/>
      <c r="CL49" s="222"/>
      <c r="CM49" s="223"/>
      <c r="CN49" s="221">
        <v>2</v>
      </c>
      <c r="CO49" s="222"/>
      <c r="CP49" s="222"/>
      <c r="CQ49" s="222"/>
      <c r="CR49" s="222"/>
      <c r="CS49" s="222"/>
      <c r="CT49" s="222"/>
      <c r="CU49" s="222"/>
      <c r="CV49" s="222"/>
      <c r="CW49" s="222"/>
      <c r="CX49" s="223"/>
    </row>
    <row r="50" spans="1:102" s="5" customFormat="1" ht="15.75" customHeight="1" x14ac:dyDescent="0.2">
      <c r="A50" s="27"/>
      <c r="B50" s="219" t="s">
        <v>315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20"/>
      <c r="AV50" s="221">
        <v>2</v>
      </c>
      <c r="AW50" s="222"/>
      <c r="AX50" s="222"/>
      <c r="AY50" s="222"/>
      <c r="AZ50" s="222"/>
      <c r="BA50" s="222"/>
      <c r="BB50" s="222"/>
      <c r="BC50" s="222"/>
      <c r="BD50" s="222"/>
      <c r="BE50" s="222"/>
      <c r="BF50" s="223"/>
      <c r="BG50" s="221">
        <v>2</v>
      </c>
      <c r="BH50" s="222"/>
      <c r="BI50" s="222"/>
      <c r="BJ50" s="222"/>
      <c r="BK50" s="222"/>
      <c r="BL50" s="222"/>
      <c r="BM50" s="222"/>
      <c r="BN50" s="222"/>
      <c r="BO50" s="222"/>
      <c r="BP50" s="222"/>
      <c r="BQ50" s="223"/>
      <c r="BR50" s="221">
        <v>2</v>
      </c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v>2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3"/>
      <c r="CN50" s="221">
        <v>2</v>
      </c>
      <c r="CO50" s="222"/>
      <c r="CP50" s="222"/>
      <c r="CQ50" s="222"/>
      <c r="CR50" s="222"/>
      <c r="CS50" s="222"/>
      <c r="CT50" s="222"/>
      <c r="CU50" s="222"/>
      <c r="CV50" s="222"/>
      <c r="CW50" s="222"/>
      <c r="CX50" s="223"/>
    </row>
    <row r="51" spans="1:102" s="5" customFormat="1" ht="15.75" customHeight="1" x14ac:dyDescent="0.2">
      <c r="A51" s="27"/>
      <c r="B51" s="219" t="s">
        <v>106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20"/>
      <c r="AV51" s="190"/>
      <c r="AW51" s="92"/>
      <c r="AX51" s="92"/>
      <c r="AY51" s="92"/>
      <c r="AZ51" s="92"/>
      <c r="BA51" s="92"/>
      <c r="BB51" s="92"/>
      <c r="BC51" s="92"/>
      <c r="BD51" s="92"/>
      <c r="BE51" s="92"/>
      <c r="BF51" s="93"/>
      <c r="BG51" s="190"/>
      <c r="BH51" s="92"/>
      <c r="BI51" s="92"/>
      <c r="BJ51" s="92"/>
      <c r="BK51" s="92"/>
      <c r="BL51" s="92"/>
      <c r="BM51" s="92"/>
      <c r="BN51" s="92"/>
      <c r="BO51" s="92"/>
      <c r="BP51" s="92"/>
      <c r="BQ51" s="93"/>
      <c r="BR51" s="190"/>
      <c r="BS51" s="92"/>
      <c r="BT51" s="92"/>
      <c r="BU51" s="92"/>
      <c r="BV51" s="92"/>
      <c r="BW51" s="92"/>
      <c r="BX51" s="92"/>
      <c r="BY51" s="92"/>
      <c r="BZ51" s="92"/>
      <c r="CA51" s="92"/>
      <c r="CB51" s="93"/>
      <c r="CC51" s="190"/>
      <c r="CD51" s="92"/>
      <c r="CE51" s="92"/>
      <c r="CF51" s="92"/>
      <c r="CG51" s="92"/>
      <c r="CH51" s="92"/>
      <c r="CI51" s="92"/>
      <c r="CJ51" s="92"/>
      <c r="CK51" s="92"/>
      <c r="CL51" s="92"/>
      <c r="CM51" s="93"/>
      <c r="CN51" s="190"/>
      <c r="CO51" s="92"/>
      <c r="CP51" s="92"/>
      <c r="CQ51" s="92"/>
      <c r="CR51" s="92"/>
      <c r="CS51" s="92"/>
      <c r="CT51" s="92"/>
      <c r="CU51" s="92"/>
      <c r="CV51" s="92"/>
      <c r="CW51" s="92"/>
      <c r="CX51" s="93"/>
    </row>
    <row r="52" spans="1:102" s="5" customFormat="1" ht="15.75" customHeight="1" x14ac:dyDescent="0.2">
      <c r="A52" s="27"/>
      <c r="B52" s="219" t="s">
        <v>107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20"/>
      <c r="AV52" s="236"/>
      <c r="AW52" s="237"/>
      <c r="AX52" s="237"/>
      <c r="AY52" s="237"/>
      <c r="AZ52" s="237"/>
      <c r="BA52" s="237"/>
      <c r="BB52" s="237"/>
      <c r="BC52" s="237"/>
      <c r="BD52" s="237"/>
      <c r="BE52" s="237"/>
      <c r="BF52" s="238"/>
      <c r="BG52" s="221"/>
      <c r="BH52" s="222"/>
      <c r="BI52" s="222"/>
      <c r="BJ52" s="222"/>
      <c r="BK52" s="222"/>
      <c r="BL52" s="222"/>
      <c r="BM52" s="222"/>
      <c r="BN52" s="222"/>
      <c r="BO52" s="222"/>
      <c r="BP52" s="222"/>
      <c r="BQ52" s="223"/>
      <c r="BR52" s="221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221"/>
      <c r="CD52" s="222"/>
      <c r="CE52" s="222"/>
      <c r="CF52" s="222"/>
      <c r="CG52" s="222"/>
      <c r="CH52" s="222"/>
      <c r="CI52" s="222"/>
      <c r="CJ52" s="222"/>
      <c r="CK52" s="222"/>
      <c r="CL52" s="222"/>
      <c r="CM52" s="223"/>
      <c r="CN52" s="221"/>
      <c r="CO52" s="222"/>
      <c r="CP52" s="222"/>
      <c r="CQ52" s="222"/>
      <c r="CR52" s="222"/>
      <c r="CS52" s="222"/>
      <c r="CT52" s="222"/>
      <c r="CU52" s="222"/>
      <c r="CV52" s="222"/>
      <c r="CW52" s="222"/>
      <c r="CX52" s="223"/>
    </row>
    <row r="53" spans="1:102" s="5" customFormat="1" ht="15.75" customHeight="1" x14ac:dyDescent="0.2">
      <c r="A53" s="27"/>
      <c r="B53" s="219" t="s">
        <v>108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20"/>
      <c r="AV53" s="236"/>
      <c r="AW53" s="237"/>
      <c r="AX53" s="237"/>
      <c r="AY53" s="237"/>
      <c r="AZ53" s="237"/>
      <c r="BA53" s="237"/>
      <c r="BB53" s="237"/>
      <c r="BC53" s="237"/>
      <c r="BD53" s="237"/>
      <c r="BE53" s="237"/>
      <c r="BF53" s="238"/>
      <c r="BG53" s="221"/>
      <c r="BH53" s="222"/>
      <c r="BI53" s="222"/>
      <c r="BJ53" s="222"/>
      <c r="BK53" s="222"/>
      <c r="BL53" s="222"/>
      <c r="BM53" s="222"/>
      <c r="BN53" s="222"/>
      <c r="BO53" s="222"/>
      <c r="BP53" s="222"/>
      <c r="BQ53" s="223"/>
      <c r="BR53" s="221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221"/>
      <c r="CD53" s="222"/>
      <c r="CE53" s="222"/>
      <c r="CF53" s="222"/>
      <c r="CG53" s="222"/>
      <c r="CH53" s="222"/>
      <c r="CI53" s="222"/>
      <c r="CJ53" s="222"/>
      <c r="CK53" s="222"/>
      <c r="CL53" s="222"/>
      <c r="CM53" s="223"/>
      <c r="CN53" s="221"/>
      <c r="CO53" s="222"/>
      <c r="CP53" s="222"/>
      <c r="CQ53" s="222"/>
      <c r="CR53" s="222"/>
      <c r="CS53" s="222"/>
      <c r="CT53" s="222"/>
      <c r="CU53" s="222"/>
      <c r="CV53" s="222"/>
      <c r="CW53" s="222"/>
      <c r="CX53" s="223"/>
    </row>
    <row r="54" spans="1:102" s="5" customFormat="1" ht="15.75" customHeight="1" x14ac:dyDescent="0.2">
      <c r="A54" s="27"/>
      <c r="B54" s="219" t="s">
        <v>321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20"/>
      <c r="AV54" s="221">
        <v>2</v>
      </c>
      <c r="AW54" s="222"/>
      <c r="AX54" s="222"/>
      <c r="AY54" s="222"/>
      <c r="AZ54" s="222"/>
      <c r="BA54" s="222"/>
      <c r="BB54" s="222"/>
      <c r="BC54" s="222"/>
      <c r="BD54" s="222"/>
      <c r="BE54" s="222"/>
      <c r="BF54" s="223"/>
      <c r="BG54" s="221">
        <v>2</v>
      </c>
      <c r="BH54" s="222"/>
      <c r="BI54" s="222"/>
      <c r="BJ54" s="222"/>
      <c r="BK54" s="222"/>
      <c r="BL54" s="222"/>
      <c r="BM54" s="222"/>
      <c r="BN54" s="222"/>
      <c r="BO54" s="222"/>
      <c r="BP54" s="222"/>
      <c r="BQ54" s="223"/>
      <c r="BR54" s="221">
        <v>2</v>
      </c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221">
        <v>2</v>
      </c>
      <c r="CD54" s="222"/>
      <c r="CE54" s="222"/>
      <c r="CF54" s="222"/>
      <c r="CG54" s="222"/>
      <c r="CH54" s="222"/>
      <c r="CI54" s="222"/>
      <c r="CJ54" s="222"/>
      <c r="CK54" s="222"/>
      <c r="CL54" s="222"/>
      <c r="CM54" s="223"/>
      <c r="CN54" s="221">
        <v>2</v>
      </c>
      <c r="CO54" s="222"/>
      <c r="CP54" s="222"/>
      <c r="CQ54" s="222"/>
      <c r="CR54" s="222"/>
      <c r="CS54" s="222"/>
      <c r="CT54" s="222"/>
      <c r="CU54" s="222"/>
      <c r="CV54" s="222"/>
      <c r="CW54" s="222"/>
      <c r="CX54" s="223"/>
    </row>
    <row r="55" spans="1:102" s="5" customFormat="1" ht="15.75" customHeight="1" x14ac:dyDescent="0.2">
      <c r="A55" s="27"/>
      <c r="B55" s="219" t="s">
        <v>100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20"/>
      <c r="AV55" s="221">
        <v>2</v>
      </c>
      <c r="AW55" s="222"/>
      <c r="AX55" s="222"/>
      <c r="AY55" s="222"/>
      <c r="AZ55" s="222"/>
      <c r="BA55" s="222"/>
      <c r="BB55" s="222"/>
      <c r="BC55" s="222"/>
      <c r="BD55" s="222"/>
      <c r="BE55" s="222"/>
      <c r="BF55" s="223"/>
      <c r="BG55" s="221">
        <v>2</v>
      </c>
      <c r="BH55" s="222"/>
      <c r="BI55" s="222"/>
      <c r="BJ55" s="222"/>
      <c r="BK55" s="222"/>
      <c r="BL55" s="222"/>
      <c r="BM55" s="222"/>
      <c r="BN55" s="222"/>
      <c r="BO55" s="222"/>
      <c r="BP55" s="222"/>
      <c r="BQ55" s="223"/>
      <c r="BR55" s="221">
        <v>2</v>
      </c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21">
        <v>2</v>
      </c>
      <c r="CD55" s="222"/>
      <c r="CE55" s="222"/>
      <c r="CF55" s="222"/>
      <c r="CG55" s="222"/>
      <c r="CH55" s="222"/>
      <c r="CI55" s="222"/>
      <c r="CJ55" s="222"/>
      <c r="CK55" s="222"/>
      <c r="CL55" s="222"/>
      <c r="CM55" s="223"/>
      <c r="CN55" s="221">
        <v>2</v>
      </c>
      <c r="CO55" s="222"/>
      <c r="CP55" s="222"/>
      <c r="CQ55" s="222"/>
      <c r="CR55" s="222"/>
      <c r="CS55" s="222"/>
      <c r="CT55" s="222"/>
      <c r="CU55" s="222"/>
      <c r="CV55" s="222"/>
      <c r="CW55" s="222"/>
      <c r="CX55" s="223"/>
    </row>
    <row r="56" spans="1:102" s="5" customFormat="1" ht="15.75" customHeight="1" x14ac:dyDescent="0.2">
      <c r="A56" s="27"/>
      <c r="B56" s="219" t="s">
        <v>317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20"/>
      <c r="AV56" s="221">
        <v>2</v>
      </c>
      <c r="AW56" s="222"/>
      <c r="AX56" s="222"/>
      <c r="AY56" s="222"/>
      <c r="AZ56" s="222"/>
      <c r="BA56" s="222"/>
      <c r="BB56" s="222"/>
      <c r="BC56" s="222"/>
      <c r="BD56" s="222"/>
      <c r="BE56" s="222"/>
      <c r="BF56" s="223"/>
      <c r="BG56" s="221">
        <v>2</v>
      </c>
      <c r="BH56" s="222"/>
      <c r="BI56" s="222"/>
      <c r="BJ56" s="222"/>
      <c r="BK56" s="222"/>
      <c r="BL56" s="222"/>
      <c r="BM56" s="222"/>
      <c r="BN56" s="222"/>
      <c r="BO56" s="222"/>
      <c r="BP56" s="222"/>
      <c r="BQ56" s="223"/>
      <c r="BR56" s="221">
        <v>2</v>
      </c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21">
        <v>2</v>
      </c>
      <c r="CD56" s="222"/>
      <c r="CE56" s="222"/>
      <c r="CF56" s="222"/>
      <c r="CG56" s="222"/>
      <c r="CH56" s="222"/>
      <c r="CI56" s="222"/>
      <c r="CJ56" s="222"/>
      <c r="CK56" s="222"/>
      <c r="CL56" s="222"/>
      <c r="CM56" s="223"/>
      <c r="CN56" s="221">
        <v>2</v>
      </c>
      <c r="CO56" s="222"/>
      <c r="CP56" s="222"/>
      <c r="CQ56" s="222"/>
      <c r="CR56" s="222"/>
      <c r="CS56" s="222"/>
      <c r="CT56" s="222"/>
      <c r="CU56" s="222"/>
      <c r="CV56" s="222"/>
      <c r="CW56" s="222"/>
      <c r="CX56" s="223"/>
    </row>
    <row r="57" spans="1:102" s="5" customFormat="1" ht="15.75" customHeight="1" x14ac:dyDescent="0.2">
      <c r="A57" s="27"/>
      <c r="B57" s="219" t="s">
        <v>95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20"/>
      <c r="AV57" s="221">
        <v>2</v>
      </c>
      <c r="AW57" s="222"/>
      <c r="AX57" s="222"/>
      <c r="AY57" s="222"/>
      <c r="AZ57" s="222"/>
      <c r="BA57" s="222"/>
      <c r="BB57" s="222"/>
      <c r="BC57" s="222"/>
      <c r="BD57" s="222"/>
      <c r="BE57" s="222"/>
      <c r="BF57" s="223"/>
      <c r="BG57" s="221">
        <v>2</v>
      </c>
      <c r="BH57" s="222"/>
      <c r="BI57" s="222"/>
      <c r="BJ57" s="222"/>
      <c r="BK57" s="222"/>
      <c r="BL57" s="222"/>
      <c r="BM57" s="222"/>
      <c r="BN57" s="222"/>
      <c r="BO57" s="222"/>
      <c r="BP57" s="222"/>
      <c r="BQ57" s="223"/>
      <c r="BR57" s="221">
        <v>2</v>
      </c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221">
        <v>2</v>
      </c>
      <c r="CD57" s="222"/>
      <c r="CE57" s="222"/>
      <c r="CF57" s="222"/>
      <c r="CG57" s="222"/>
      <c r="CH57" s="222"/>
      <c r="CI57" s="222"/>
      <c r="CJ57" s="222"/>
      <c r="CK57" s="222"/>
      <c r="CL57" s="222"/>
      <c r="CM57" s="223"/>
      <c r="CN57" s="221">
        <v>2</v>
      </c>
      <c r="CO57" s="222"/>
      <c r="CP57" s="222"/>
      <c r="CQ57" s="222"/>
      <c r="CR57" s="222"/>
      <c r="CS57" s="222"/>
      <c r="CT57" s="222"/>
      <c r="CU57" s="222"/>
      <c r="CV57" s="222"/>
      <c r="CW57" s="222"/>
      <c r="CX57" s="223"/>
    </row>
    <row r="58" spans="1:102" s="5" customFormat="1" ht="15.75" customHeight="1" x14ac:dyDescent="0.2">
      <c r="A58" s="27"/>
      <c r="B58" s="219" t="s">
        <v>109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20"/>
      <c r="AV58" s="221">
        <v>2</v>
      </c>
      <c r="AW58" s="222"/>
      <c r="AX58" s="222"/>
      <c r="AY58" s="222"/>
      <c r="AZ58" s="222"/>
      <c r="BA58" s="222"/>
      <c r="BB58" s="222"/>
      <c r="BC58" s="222"/>
      <c r="BD58" s="222"/>
      <c r="BE58" s="222"/>
      <c r="BF58" s="223"/>
      <c r="BG58" s="221">
        <v>2</v>
      </c>
      <c r="BH58" s="222"/>
      <c r="BI58" s="222"/>
      <c r="BJ58" s="222"/>
      <c r="BK58" s="222"/>
      <c r="BL58" s="222"/>
      <c r="BM58" s="222"/>
      <c r="BN58" s="222"/>
      <c r="BO58" s="222"/>
      <c r="BP58" s="222"/>
      <c r="BQ58" s="223"/>
      <c r="BR58" s="221">
        <v>2</v>
      </c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221">
        <v>2</v>
      </c>
      <c r="CD58" s="222"/>
      <c r="CE58" s="222"/>
      <c r="CF58" s="222"/>
      <c r="CG58" s="222"/>
      <c r="CH58" s="222"/>
      <c r="CI58" s="222"/>
      <c r="CJ58" s="222"/>
      <c r="CK58" s="222"/>
      <c r="CL58" s="222"/>
      <c r="CM58" s="223"/>
      <c r="CN58" s="221">
        <v>2</v>
      </c>
      <c r="CO58" s="222"/>
      <c r="CP58" s="222"/>
      <c r="CQ58" s="222"/>
      <c r="CR58" s="222"/>
      <c r="CS58" s="222"/>
      <c r="CT58" s="222"/>
      <c r="CU58" s="222"/>
      <c r="CV58" s="222"/>
      <c r="CW58" s="222"/>
      <c r="CX58" s="223"/>
    </row>
    <row r="59" spans="1:102" s="5" customFormat="1" ht="60" customHeight="1" x14ac:dyDescent="0.2">
      <c r="A59" s="27"/>
      <c r="B59" s="244" t="s">
        <v>175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73"/>
      <c r="AV59" s="241">
        <f>(0.1*AV7)+(0.7*AV26)+(0.2*AV40)</f>
        <v>0.90700000000000003</v>
      </c>
      <c r="AW59" s="242"/>
      <c r="AX59" s="242"/>
      <c r="AY59" s="242"/>
      <c r="AZ59" s="242"/>
      <c r="BA59" s="242"/>
      <c r="BB59" s="242"/>
      <c r="BC59" s="242"/>
      <c r="BD59" s="242"/>
      <c r="BE59" s="242"/>
      <c r="BF59" s="243"/>
      <c r="BG59" s="241">
        <f>(0.1*BG7)+(0.7*BG26)+(0.2*BG40)</f>
        <v>0.90700000000000003</v>
      </c>
      <c r="BH59" s="242"/>
      <c r="BI59" s="242"/>
      <c r="BJ59" s="242"/>
      <c r="BK59" s="242"/>
      <c r="BL59" s="242"/>
      <c r="BM59" s="242"/>
      <c r="BN59" s="242"/>
      <c r="BO59" s="242"/>
      <c r="BP59" s="242"/>
      <c r="BQ59" s="243"/>
      <c r="BR59" s="241">
        <f>(0.1*BR7)+(0.7*BR26)+(0.2*BR40)</f>
        <v>0.90100000000000002</v>
      </c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C59" s="241">
        <f>(0.1*CC7)+(0.7*CC26)+(0.2*CC40)</f>
        <v>0.90100000000000002</v>
      </c>
      <c r="CD59" s="242"/>
      <c r="CE59" s="242"/>
      <c r="CF59" s="242"/>
      <c r="CG59" s="242"/>
      <c r="CH59" s="242"/>
      <c r="CI59" s="242"/>
      <c r="CJ59" s="242"/>
      <c r="CK59" s="242"/>
      <c r="CL59" s="242"/>
      <c r="CM59" s="243"/>
      <c r="CN59" s="241">
        <f>(0.1*CN7)+(0.7*CN26)+(0.2*CN40)</f>
        <v>0.90100000000000002</v>
      </c>
      <c r="CO59" s="242"/>
      <c r="CP59" s="242"/>
      <c r="CQ59" s="242"/>
      <c r="CR59" s="242"/>
      <c r="CS59" s="242"/>
      <c r="CT59" s="242"/>
      <c r="CU59" s="242"/>
      <c r="CV59" s="242"/>
      <c r="CW59" s="242"/>
      <c r="CX59" s="243"/>
    </row>
    <row r="60" spans="1:102" s="5" customFormat="1" x14ac:dyDescent="0.2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s="1" customFormat="1" ht="15.75" x14ac:dyDescent="0.25">
      <c r="A61" s="80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 t="s">
        <v>308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</row>
    <row r="62" spans="1:102" s="6" customFormat="1" ht="13.5" customHeight="1" x14ac:dyDescent="0.2">
      <c r="A62" s="75" t="s">
        <v>21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 t="s">
        <v>22</v>
      </c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 t="s">
        <v>23</v>
      </c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</row>
    <row r="63" spans="1:102" ht="9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102" s="8" customFormat="1" ht="27.75" customHeight="1" x14ac:dyDescent="0.2">
      <c r="A64" s="239" t="s">
        <v>110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</row>
    <row r="65" spans="1:102" s="8" customFormat="1" ht="26.25" customHeight="1" x14ac:dyDescent="0.2">
      <c r="A65" s="239" t="s">
        <v>176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</row>
    <row r="66" spans="1:102" ht="3" customHeight="1" x14ac:dyDescent="0.25"/>
  </sheetData>
  <mergeCells count="338">
    <mergeCell ref="B38:AU38"/>
    <mergeCell ref="AV38:BF38"/>
    <mergeCell ref="BG38:BQ38"/>
    <mergeCell ref="BR38:CB38"/>
    <mergeCell ref="CC38:CM38"/>
    <mergeCell ref="CN38:CX38"/>
    <mergeCell ref="B48:AU48"/>
    <mergeCell ref="AV48:BF48"/>
    <mergeCell ref="BG48:BQ48"/>
    <mergeCell ref="BR48:CB48"/>
    <mergeCell ref="CC48:CM48"/>
    <mergeCell ref="CN48:CX48"/>
    <mergeCell ref="CN44:CX44"/>
    <mergeCell ref="CC44:CM44"/>
    <mergeCell ref="CN43:CX43"/>
    <mergeCell ref="CC43:CM43"/>
    <mergeCell ref="CN42:CX42"/>
    <mergeCell ref="CC42:CM42"/>
    <mergeCell ref="CN47:CX47"/>
    <mergeCell ref="CC47:CM47"/>
    <mergeCell ref="CN46:CX46"/>
    <mergeCell ref="CC46:CM46"/>
    <mergeCell ref="CN45:CX45"/>
    <mergeCell ref="CC45:CM45"/>
    <mergeCell ref="B8:AU8"/>
    <mergeCell ref="AV8:BF8"/>
    <mergeCell ref="BG8:BQ8"/>
    <mergeCell ref="B27:AU27"/>
    <mergeCell ref="AV27:BF27"/>
    <mergeCell ref="BG27:BQ27"/>
    <mergeCell ref="BR27:CB27"/>
    <mergeCell ref="CC27:CM27"/>
    <mergeCell ref="CN27:CX27"/>
    <mergeCell ref="BR8:CB8"/>
    <mergeCell ref="CC8:CM8"/>
    <mergeCell ref="CN8:CX8"/>
    <mergeCell ref="CN12:CX12"/>
    <mergeCell ref="CC12:CM12"/>
    <mergeCell ref="CN11:CX11"/>
    <mergeCell ref="CC11:CM11"/>
    <mergeCell ref="CN9:CX9"/>
    <mergeCell ref="CC9:CM9"/>
    <mergeCell ref="CN14:CX14"/>
    <mergeCell ref="CC14:CM14"/>
    <mergeCell ref="CN13:CX13"/>
    <mergeCell ref="CC13:CM13"/>
    <mergeCell ref="CC10:CM10"/>
    <mergeCell ref="CN10:CX10"/>
    <mergeCell ref="EQ26:FG26"/>
    <mergeCell ref="B15:AU15"/>
    <mergeCell ref="AV15:BF15"/>
    <mergeCell ref="BG15:BQ15"/>
    <mergeCell ref="BR15:CB15"/>
    <mergeCell ref="CC15:CM15"/>
    <mergeCell ref="CN15:CX15"/>
    <mergeCell ref="B21:AU21"/>
    <mergeCell ref="AV21:BF21"/>
    <mergeCell ref="BG21:BQ21"/>
    <mergeCell ref="BR21:CB21"/>
    <mergeCell ref="CC21:CM21"/>
    <mergeCell ref="CN21:CX21"/>
    <mergeCell ref="B23:AU23"/>
    <mergeCell ref="AV23:BF23"/>
    <mergeCell ref="BG23:BQ23"/>
    <mergeCell ref="BR23:CB23"/>
    <mergeCell ref="CC23:CM23"/>
    <mergeCell ref="CN23:CX23"/>
    <mergeCell ref="CN16:CX16"/>
    <mergeCell ref="CC16:CM16"/>
    <mergeCell ref="CN19:CX19"/>
    <mergeCell ref="CC19:CM19"/>
    <mergeCell ref="CN18:CX18"/>
    <mergeCell ref="B29:AU29"/>
    <mergeCell ref="AV29:BF29"/>
    <mergeCell ref="BG29:BQ29"/>
    <mergeCell ref="BR29:CB29"/>
    <mergeCell ref="CC29:CM29"/>
    <mergeCell ref="CN29:CX29"/>
    <mergeCell ref="B50:AU50"/>
    <mergeCell ref="BG50:BQ50"/>
    <mergeCell ref="BR50:CB50"/>
    <mergeCell ref="CC50:CM50"/>
    <mergeCell ref="CN50:CX50"/>
    <mergeCell ref="B33:AU33"/>
    <mergeCell ref="AV33:BF33"/>
    <mergeCell ref="BG33:BQ33"/>
    <mergeCell ref="BR33:CB33"/>
    <mergeCell ref="CC33:CM33"/>
    <mergeCell ref="CN33:CX33"/>
    <mergeCell ref="B35:AU35"/>
    <mergeCell ref="AV35:BF35"/>
    <mergeCell ref="BG35:BQ35"/>
    <mergeCell ref="BR35:CB35"/>
    <mergeCell ref="CC35:CM35"/>
    <mergeCell ref="CN35:CX35"/>
    <mergeCell ref="CN37:CX37"/>
    <mergeCell ref="CC18:CM18"/>
    <mergeCell ref="CN17:CX17"/>
    <mergeCell ref="CC17:CM17"/>
    <mergeCell ref="CN24:CX24"/>
    <mergeCell ref="CC24:CM24"/>
    <mergeCell ref="CN22:CX22"/>
    <mergeCell ref="CC22:CM22"/>
    <mergeCell ref="CN20:CX20"/>
    <mergeCell ref="CC20:CM20"/>
    <mergeCell ref="CN28:CX28"/>
    <mergeCell ref="CC28:CM28"/>
    <mergeCell ref="CN26:CX26"/>
    <mergeCell ref="CC26:CM26"/>
    <mergeCell ref="CN25:CX25"/>
    <mergeCell ref="CC25:CM25"/>
    <mergeCell ref="CN32:CX32"/>
    <mergeCell ref="CC32:CM32"/>
    <mergeCell ref="CN31:CX31"/>
    <mergeCell ref="CC31:CM31"/>
    <mergeCell ref="CN30:CX30"/>
    <mergeCell ref="CC30:CM30"/>
    <mergeCell ref="CC37:CM37"/>
    <mergeCell ref="CN36:CX36"/>
    <mergeCell ref="CC36:CM36"/>
    <mergeCell ref="CN34:CX34"/>
    <mergeCell ref="CC34:CM34"/>
    <mergeCell ref="CN41:CX41"/>
    <mergeCell ref="CC41:CM41"/>
    <mergeCell ref="CN40:CX40"/>
    <mergeCell ref="CC40:CM40"/>
    <mergeCell ref="CN39:CX39"/>
    <mergeCell ref="CC39:CM39"/>
    <mergeCell ref="CN52:CX52"/>
    <mergeCell ref="CC52:CM52"/>
    <mergeCell ref="CN51:CX51"/>
    <mergeCell ref="CC51:CM51"/>
    <mergeCell ref="CN49:CX49"/>
    <mergeCell ref="CC49:CM49"/>
    <mergeCell ref="CN57:CX57"/>
    <mergeCell ref="CC57:CM57"/>
    <mergeCell ref="CN55:CX55"/>
    <mergeCell ref="CC55:CM55"/>
    <mergeCell ref="CN53:CX53"/>
    <mergeCell ref="CC53:CM53"/>
    <mergeCell ref="CC56:CM56"/>
    <mergeCell ref="CN56:CX56"/>
    <mergeCell ref="CN54:CX54"/>
    <mergeCell ref="CC54:CM54"/>
    <mergeCell ref="A64:CX64"/>
    <mergeCell ref="A65:CX65"/>
    <mergeCell ref="CN59:CX59"/>
    <mergeCell ref="CC59:CM59"/>
    <mergeCell ref="CN58:CX58"/>
    <mergeCell ref="CC58:CM58"/>
    <mergeCell ref="A61:AK61"/>
    <mergeCell ref="AL61:BV61"/>
    <mergeCell ref="BW61:CX61"/>
    <mergeCell ref="A62:AK62"/>
    <mergeCell ref="AL62:BV62"/>
    <mergeCell ref="BW62:CX62"/>
    <mergeCell ref="B59:AT59"/>
    <mergeCell ref="AV59:BF59"/>
    <mergeCell ref="BG59:BQ59"/>
    <mergeCell ref="BR59:CB59"/>
    <mergeCell ref="B58:AU58"/>
    <mergeCell ref="AV58:BF58"/>
    <mergeCell ref="BG58:BQ58"/>
    <mergeCell ref="BR58:CB58"/>
    <mergeCell ref="B57:AU57"/>
    <mergeCell ref="AV57:BF57"/>
    <mergeCell ref="BG57:BQ57"/>
    <mergeCell ref="BR57:CB57"/>
    <mergeCell ref="B55:AU55"/>
    <mergeCell ref="AV55:BF55"/>
    <mergeCell ref="BG55:BQ55"/>
    <mergeCell ref="BR55:CB55"/>
    <mergeCell ref="B53:AU53"/>
    <mergeCell ref="AV53:BF53"/>
    <mergeCell ref="BG53:BQ53"/>
    <mergeCell ref="BR53:CB53"/>
    <mergeCell ref="B56:AU56"/>
    <mergeCell ref="AV56:BF56"/>
    <mergeCell ref="BG56:BQ56"/>
    <mergeCell ref="BR56:CB56"/>
    <mergeCell ref="BR54:CB54"/>
    <mergeCell ref="BG54:BQ54"/>
    <mergeCell ref="AV54:BF54"/>
    <mergeCell ref="B54:AU54"/>
    <mergeCell ref="B52:AU52"/>
    <mergeCell ref="AV52:BF52"/>
    <mergeCell ref="BG52:BQ52"/>
    <mergeCell ref="BR52:CB52"/>
    <mergeCell ref="B51:AU51"/>
    <mergeCell ref="AV50:BF50"/>
    <mergeCell ref="BG51:BQ51"/>
    <mergeCell ref="BR51:CB51"/>
    <mergeCell ref="B49:AU49"/>
    <mergeCell ref="AV49:BF49"/>
    <mergeCell ref="BG49:BQ49"/>
    <mergeCell ref="BR49:CB49"/>
    <mergeCell ref="AV51:BF51"/>
    <mergeCell ref="B47:AU47"/>
    <mergeCell ref="AV47:BF47"/>
    <mergeCell ref="BG47:BQ47"/>
    <mergeCell ref="BR47:CB47"/>
    <mergeCell ref="B46:AU46"/>
    <mergeCell ref="AV46:BF46"/>
    <mergeCell ref="BG46:BQ46"/>
    <mergeCell ref="BR46:CB46"/>
    <mergeCell ref="B45:AU45"/>
    <mergeCell ref="AV45:BF45"/>
    <mergeCell ref="BG45:BQ45"/>
    <mergeCell ref="BR45:CB45"/>
    <mergeCell ref="B44:AU44"/>
    <mergeCell ref="AV44:BF44"/>
    <mergeCell ref="BG44:BQ44"/>
    <mergeCell ref="BR44:CB44"/>
    <mergeCell ref="B43:AU43"/>
    <mergeCell ref="AV43:BF43"/>
    <mergeCell ref="BG43:BQ43"/>
    <mergeCell ref="BR43:CB43"/>
    <mergeCell ref="B42:AU42"/>
    <mergeCell ref="AV42:BF42"/>
    <mergeCell ref="BG42:BQ42"/>
    <mergeCell ref="BR42:CB42"/>
    <mergeCell ref="B41:AU41"/>
    <mergeCell ref="AV41:BF41"/>
    <mergeCell ref="BG41:BQ41"/>
    <mergeCell ref="BR41:CB41"/>
    <mergeCell ref="B40:AU40"/>
    <mergeCell ref="AV40:BF40"/>
    <mergeCell ref="BG40:BQ40"/>
    <mergeCell ref="BR40:CB40"/>
    <mergeCell ref="B39:AU39"/>
    <mergeCell ref="AV39:BF39"/>
    <mergeCell ref="BG39:BQ39"/>
    <mergeCell ref="BR39:CB39"/>
    <mergeCell ref="B37:AU37"/>
    <mergeCell ref="AV37:BF37"/>
    <mergeCell ref="BG37:BQ37"/>
    <mergeCell ref="BR37:CB37"/>
    <mergeCell ref="B36:AU36"/>
    <mergeCell ref="AV36:BF36"/>
    <mergeCell ref="BG36:BQ36"/>
    <mergeCell ref="BR36:CB36"/>
    <mergeCell ref="B34:AU34"/>
    <mergeCell ref="AV34:BF34"/>
    <mergeCell ref="BG34:BQ34"/>
    <mergeCell ref="BR34:CB34"/>
    <mergeCell ref="B32:AU32"/>
    <mergeCell ref="AV32:BF32"/>
    <mergeCell ref="BG32:BQ32"/>
    <mergeCell ref="BR32:CB32"/>
    <mergeCell ref="B31:AU31"/>
    <mergeCell ref="AV31:BF31"/>
    <mergeCell ref="BG31:BQ31"/>
    <mergeCell ref="BR31:CB31"/>
    <mergeCell ref="B30:AU30"/>
    <mergeCell ref="AV30:BF30"/>
    <mergeCell ref="BG30:BQ30"/>
    <mergeCell ref="BR30:CB30"/>
    <mergeCell ref="B28:AU28"/>
    <mergeCell ref="AV28:BF28"/>
    <mergeCell ref="BG28:BQ28"/>
    <mergeCell ref="BR28:CB28"/>
    <mergeCell ref="B26:AU26"/>
    <mergeCell ref="AV26:BF26"/>
    <mergeCell ref="BG26:BQ26"/>
    <mergeCell ref="BR26:CB26"/>
    <mergeCell ref="B25:AU25"/>
    <mergeCell ref="AV25:BF25"/>
    <mergeCell ref="BG25:BQ25"/>
    <mergeCell ref="BR25:CB25"/>
    <mergeCell ref="B24:AU24"/>
    <mergeCell ref="AV24:BF24"/>
    <mergeCell ref="BG24:BQ24"/>
    <mergeCell ref="BR24:CB24"/>
    <mergeCell ref="B22:AU22"/>
    <mergeCell ref="AV22:BF22"/>
    <mergeCell ref="BG22:BQ22"/>
    <mergeCell ref="BR22:CB22"/>
    <mergeCell ref="B20:AU20"/>
    <mergeCell ref="AV20:BF20"/>
    <mergeCell ref="BG20:BQ20"/>
    <mergeCell ref="BR20:CB20"/>
    <mergeCell ref="B19:AU19"/>
    <mergeCell ref="AV19:BF19"/>
    <mergeCell ref="BG19:BQ19"/>
    <mergeCell ref="BR19:CB19"/>
    <mergeCell ref="B18:AU18"/>
    <mergeCell ref="AV18:BF18"/>
    <mergeCell ref="BG18:BQ18"/>
    <mergeCell ref="BR18:CB18"/>
    <mergeCell ref="B17:AU17"/>
    <mergeCell ref="AV17:BF17"/>
    <mergeCell ref="BG17:BQ17"/>
    <mergeCell ref="BR17:CB17"/>
    <mergeCell ref="B16:AU16"/>
    <mergeCell ref="AV16:BF16"/>
    <mergeCell ref="BG16:BQ16"/>
    <mergeCell ref="BR16:CB16"/>
    <mergeCell ref="B14:AU14"/>
    <mergeCell ref="AV14:BF14"/>
    <mergeCell ref="BG14:BQ14"/>
    <mergeCell ref="BR14:CB14"/>
    <mergeCell ref="B13:AU13"/>
    <mergeCell ref="AV13:BF13"/>
    <mergeCell ref="BG13:BQ13"/>
    <mergeCell ref="BR13:CB13"/>
    <mergeCell ref="B12:AU12"/>
    <mergeCell ref="AV12:BF12"/>
    <mergeCell ref="BG12:BQ12"/>
    <mergeCell ref="BR12:CB12"/>
    <mergeCell ref="B11:AU11"/>
    <mergeCell ref="AV11:BF11"/>
    <mergeCell ref="BG11:BQ11"/>
    <mergeCell ref="BR11:CB11"/>
    <mergeCell ref="B9:AU9"/>
    <mergeCell ref="AV9:BF9"/>
    <mergeCell ref="BG9:BQ9"/>
    <mergeCell ref="BR9:CB9"/>
    <mergeCell ref="AV10:BF10"/>
    <mergeCell ref="BG10:BQ10"/>
    <mergeCell ref="BR10:CB10"/>
    <mergeCell ref="B10:AU10"/>
    <mergeCell ref="CN6:CX6"/>
    <mergeCell ref="B7:AU7"/>
    <mergeCell ref="AV7:BF7"/>
    <mergeCell ref="BG7:BQ7"/>
    <mergeCell ref="BR7:CB7"/>
    <mergeCell ref="CC7:CM7"/>
    <mergeCell ref="CN7:CX7"/>
    <mergeCell ref="A1:CX1"/>
    <mergeCell ref="I2:CP2"/>
    <mergeCell ref="I3:CP3"/>
    <mergeCell ref="A5:AU5"/>
    <mergeCell ref="AV5:CX5"/>
    <mergeCell ref="A6:AU6"/>
    <mergeCell ref="AV6:BF6"/>
    <mergeCell ref="BG6:BQ6"/>
    <mergeCell ref="BR6:CB6"/>
    <mergeCell ref="CC6:CM6"/>
  </mergeCells>
  <pageMargins left="0.70866141732283472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CZ17"/>
  <sheetViews>
    <sheetView view="pageBreakPreview" zoomScale="130" zoomScaleNormal="100" zoomScaleSheetLayoutView="130" workbookViewId="0">
      <selection activeCell="CA13" sqref="CA13:CZ13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15.75" x14ac:dyDescent="0.25">
      <c r="A3" s="76" t="s">
        <v>289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</row>
    <row r="4" spans="1:104" s="1" customFormat="1" ht="15.75" customHeight="1" x14ac:dyDescent="0.25">
      <c r="A4" s="77" t="s">
        <v>290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8" t="s">
        <v>356</v>
      </c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</row>
    <row r="5" spans="1:104" s="1" customFormat="1" ht="15.75" x14ac:dyDescent="0.25"/>
    <row r="6" spans="1:104" s="1" customFormat="1" ht="15.75" x14ac:dyDescent="0.25">
      <c r="F6" s="80" t="s">
        <v>309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104" s="1" customFormat="1" ht="15.75" x14ac:dyDescent="0.25">
      <c r="F7" s="75" t="s">
        <v>47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</row>
    <row r="9" spans="1:104" s="5" customFormat="1" ht="16.5" customHeight="1" x14ac:dyDescent="0.2">
      <c r="A9" s="87" t="s">
        <v>48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 t="s">
        <v>49</v>
      </c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</row>
    <row r="10" spans="1:104" s="5" customFormat="1" x14ac:dyDescent="0.2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>
        <v>2</v>
      </c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</row>
    <row r="11" spans="1:104" ht="77.25" customHeight="1" x14ac:dyDescent="0.25">
      <c r="A11" s="22"/>
      <c r="B11" s="255" t="s">
        <v>291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3"/>
      <c r="CA11" s="192">
        <v>16</v>
      </c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0"/>
    </row>
    <row r="12" spans="1:104" ht="93" customHeight="1" x14ac:dyDescent="0.25">
      <c r="A12" s="22"/>
      <c r="B12" s="255" t="s">
        <v>292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3"/>
      <c r="CA12" s="192">
        <v>0</v>
      </c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60"/>
    </row>
    <row r="13" spans="1:104" ht="33" customHeight="1" x14ac:dyDescent="0.25">
      <c r="A13" s="22"/>
      <c r="B13" s="255" t="s">
        <v>293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3"/>
      <c r="CA13" s="192">
        <f>CA11/MAX(1,CA11-CA12)</f>
        <v>1</v>
      </c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60"/>
    </row>
    <row r="15" spans="1:104" s="1" customFormat="1" ht="15.75" x14ac:dyDescent="0.25">
      <c r="A15" s="80" t="s">
        <v>20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 t="s">
        <v>308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</row>
    <row r="16" spans="1:104" s="6" customFormat="1" ht="13.5" customHeight="1" x14ac:dyDescent="0.2">
      <c r="A16" s="75" t="s">
        <v>21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 t="s">
        <v>22</v>
      </c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 t="s">
        <v>23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</row>
    <row r="17" ht="3" customHeight="1" x14ac:dyDescent="0.25"/>
  </sheetData>
  <mergeCells count="21"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  <mergeCell ref="A9:BZ9"/>
    <mergeCell ref="CA9:CZ9"/>
    <mergeCell ref="A3:CZ3"/>
    <mergeCell ref="A4:CG4"/>
    <mergeCell ref="CH4:CU4"/>
    <mergeCell ref="F6:CU6"/>
    <mergeCell ref="F7:CU7"/>
  </mergeCells>
  <pageMargins left="0.70866141732283461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CZ17"/>
  <sheetViews>
    <sheetView view="pageBreakPreview" zoomScale="130" zoomScaleNormal="100" zoomScaleSheetLayoutView="130" workbookViewId="0">
      <selection activeCell="CA11" sqref="CA11:CZ11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32.25" customHeight="1" x14ac:dyDescent="0.25">
      <c r="A3" s="94" t="s">
        <v>294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</row>
    <row r="4" spans="1:104" s="1" customFormat="1" ht="15.75" x14ac:dyDescent="0.25">
      <c r="X4" s="77" t="s">
        <v>295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8" t="s">
        <v>356</v>
      </c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</row>
    <row r="5" spans="1:104" s="1" customFormat="1" ht="15.75" x14ac:dyDescent="0.25"/>
    <row r="6" spans="1:104" s="1" customFormat="1" ht="15.75" x14ac:dyDescent="0.25">
      <c r="F6" s="80" t="s">
        <v>309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104" s="1" customFormat="1" ht="15.75" x14ac:dyDescent="0.25">
      <c r="F7" s="75" t="s">
        <v>47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</row>
    <row r="9" spans="1:104" s="5" customFormat="1" ht="16.5" customHeight="1" x14ac:dyDescent="0.2">
      <c r="A9" s="87" t="s">
        <v>48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 t="s">
        <v>49</v>
      </c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</row>
    <row r="10" spans="1:104" s="5" customFormat="1" x14ac:dyDescent="0.2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>
        <v>2</v>
      </c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</row>
    <row r="11" spans="1:104" ht="63.75" customHeight="1" x14ac:dyDescent="0.25">
      <c r="A11" s="25"/>
      <c r="B11" s="255" t="s">
        <v>296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45"/>
      <c r="CA11" s="87">
        <v>16</v>
      </c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</row>
    <row r="12" spans="1:104" ht="79.5" customHeight="1" x14ac:dyDescent="0.25">
      <c r="A12" s="25"/>
      <c r="B12" s="255" t="s">
        <v>297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45"/>
      <c r="CA12" s="87">
        <v>0</v>
      </c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</row>
    <row r="13" spans="1:104" ht="33" customHeight="1" x14ac:dyDescent="0.25">
      <c r="A13" s="25"/>
      <c r="B13" s="255" t="s">
        <v>298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45"/>
      <c r="CA13" s="87">
        <f>CA11/MAX(1,CA11-CA12)</f>
        <v>1</v>
      </c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</row>
    <row r="15" spans="1:104" s="1" customFormat="1" ht="15.75" x14ac:dyDescent="0.25">
      <c r="A15" s="80" t="s">
        <v>20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 t="s">
        <v>308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</row>
    <row r="16" spans="1:104" s="6" customFormat="1" ht="13.5" customHeight="1" x14ac:dyDescent="0.2">
      <c r="A16" s="75" t="s">
        <v>21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 t="s">
        <v>22</v>
      </c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 t="s">
        <v>23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</row>
    <row r="17" ht="3" customHeight="1" x14ac:dyDescent="0.25"/>
  </sheetData>
  <mergeCells count="21"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  <mergeCell ref="A9:BZ9"/>
    <mergeCell ref="CA9:CZ9"/>
    <mergeCell ref="A3:CZ3"/>
    <mergeCell ref="X4:BF4"/>
    <mergeCell ref="BG4:BZ4"/>
    <mergeCell ref="F6:CU6"/>
    <mergeCell ref="F7:CU7"/>
  </mergeCells>
  <pageMargins left="0.70866141732283461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Z19"/>
  <sheetViews>
    <sheetView view="pageBreakPreview" zoomScale="130" zoomScaleNormal="100" zoomScaleSheetLayoutView="130" workbookViewId="0">
      <selection activeCell="CA15" sqref="CA15:CZ15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32.25" customHeight="1" x14ac:dyDescent="0.25">
      <c r="A3" s="94" t="s">
        <v>299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</row>
    <row r="4" spans="1:104" s="1" customFormat="1" ht="15.75" x14ac:dyDescent="0.25">
      <c r="A4" s="77" t="s">
        <v>300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8" t="s">
        <v>356</v>
      </c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</row>
    <row r="5" spans="1:104" s="1" customFormat="1" ht="15.75" x14ac:dyDescent="0.25"/>
    <row r="6" spans="1:104" s="1" customFormat="1" ht="15.75" x14ac:dyDescent="0.25">
      <c r="F6" s="80" t="s">
        <v>309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104" s="1" customFormat="1" ht="15.75" x14ac:dyDescent="0.25">
      <c r="F7" s="75" t="s">
        <v>47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</row>
    <row r="9" spans="1:104" ht="16.5" customHeight="1" x14ac:dyDescent="0.25">
      <c r="A9" s="87" t="s">
        <v>48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 t="s">
        <v>54</v>
      </c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</row>
    <row r="10" spans="1:104" x14ac:dyDescent="0.25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>
        <v>2</v>
      </c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</row>
    <row r="11" spans="1:104" s="5" customFormat="1" x14ac:dyDescent="0.25">
      <c r="A11" s="11"/>
      <c r="B11" s="256" t="s">
        <v>301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12"/>
      <c r="CA11" s="258" t="s">
        <v>49</v>
      </c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</row>
    <row r="12" spans="1:104" s="5" customFormat="1" ht="61.5" customHeight="1" x14ac:dyDescent="0.25">
      <c r="A12" s="13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49"/>
      <c r="CA12" s="171">
        <v>0</v>
      </c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3"/>
    </row>
    <row r="13" spans="1:104" ht="45.75" customHeight="1" x14ac:dyDescent="0.25">
      <c r="A13" s="11"/>
      <c r="B13" s="256" t="s">
        <v>302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12"/>
      <c r="CA13" s="259" t="s">
        <v>303</v>
      </c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</row>
    <row r="14" spans="1:104" x14ac:dyDescent="0.25">
      <c r="A14" s="13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49"/>
      <c r="CA14" s="260">
        <v>1.6</v>
      </c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6"/>
    </row>
    <row r="15" spans="1:104" ht="48" customHeight="1" x14ac:dyDescent="0.25">
      <c r="A15" s="22"/>
      <c r="B15" s="255" t="s">
        <v>304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3"/>
      <c r="CA15" s="192">
        <v>1</v>
      </c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60"/>
    </row>
    <row r="17" spans="1:104" s="1" customFormat="1" ht="15.75" x14ac:dyDescent="0.25">
      <c r="A17" s="80" t="s">
        <v>20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 t="s">
        <v>308</v>
      </c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</row>
    <row r="18" spans="1:104" s="6" customFormat="1" ht="13.5" customHeight="1" x14ac:dyDescent="0.2">
      <c r="A18" s="75" t="s">
        <v>21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 t="s">
        <v>22</v>
      </c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 t="s">
        <v>23</v>
      </c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</row>
    <row r="19" spans="1:104" ht="3" customHeight="1" x14ac:dyDescent="0.25"/>
  </sheetData>
  <mergeCells count="23">
    <mergeCell ref="A18:AK18"/>
    <mergeCell ref="AL18:BV18"/>
    <mergeCell ref="BW18:CZ18"/>
    <mergeCell ref="A10:BZ10"/>
    <mergeCell ref="CA10:CZ10"/>
    <mergeCell ref="B11:BY12"/>
    <mergeCell ref="CA11:CZ11"/>
    <mergeCell ref="CA12:CZ12"/>
    <mergeCell ref="B13:BY14"/>
    <mergeCell ref="CA13:CZ13"/>
    <mergeCell ref="CA14:CZ14"/>
    <mergeCell ref="B15:BY15"/>
    <mergeCell ref="CA15:CZ15"/>
    <mergeCell ref="A17:AK17"/>
    <mergeCell ref="AL17:BV17"/>
    <mergeCell ref="BW17:CZ17"/>
    <mergeCell ref="A9:BZ9"/>
    <mergeCell ref="CA9:CZ9"/>
    <mergeCell ref="A3:CZ3"/>
    <mergeCell ref="A4:CB4"/>
    <mergeCell ref="CC4:CT4"/>
    <mergeCell ref="F6:CU6"/>
    <mergeCell ref="F7:CU7"/>
  </mergeCells>
  <pageMargins left="0.70866141732283472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CZ32"/>
  <sheetViews>
    <sheetView view="pageBreakPreview" zoomScale="110" zoomScaleNormal="100" zoomScaleSheetLayoutView="110" workbookViewId="0">
      <selection activeCell="BX26" sqref="BX26:CZ26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6" customHeight="1" x14ac:dyDescent="0.25">
      <c r="CZ2" s="2"/>
    </row>
    <row r="3" spans="1:104" s="8" customFormat="1" ht="12" x14ac:dyDescent="0.2">
      <c r="CZ3" s="17" t="s">
        <v>34</v>
      </c>
    </row>
    <row r="4" spans="1:104" s="1" customFormat="1" ht="15.75" x14ac:dyDescent="0.25"/>
    <row r="5" spans="1:104" s="1" customFormat="1" ht="31.5" customHeight="1" x14ac:dyDescent="0.25">
      <c r="A5" s="94" t="s">
        <v>193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</row>
    <row r="6" spans="1:104" s="1" customFormat="1" ht="15.75" x14ac:dyDescent="0.25">
      <c r="F6" s="80" t="s">
        <v>309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104" s="1" customFormat="1" ht="15.75" x14ac:dyDescent="0.25">
      <c r="F7" s="75" t="s">
        <v>47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</row>
    <row r="9" spans="1:104" s="5" customFormat="1" ht="31.5" customHeight="1" x14ac:dyDescent="0.2">
      <c r="A9" s="121" t="s">
        <v>48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3"/>
      <c r="AT9" s="121" t="s">
        <v>194</v>
      </c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3"/>
      <c r="BX9" s="121" t="s">
        <v>54</v>
      </c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3"/>
    </row>
    <row r="10" spans="1:104" s="28" customFormat="1" ht="47.25" customHeight="1" x14ac:dyDescent="0.2">
      <c r="A10" s="33"/>
      <c r="B10" s="261" t="s">
        <v>135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2"/>
      <c r="AT10" s="263" t="s">
        <v>8</v>
      </c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5"/>
      <c r="BX10" s="266" t="s">
        <v>60</v>
      </c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8"/>
    </row>
    <row r="11" spans="1:104" s="28" customFormat="1" ht="33.75" customHeight="1" x14ac:dyDescent="0.2">
      <c r="A11" s="32"/>
      <c r="B11" s="261" t="s">
        <v>195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2"/>
      <c r="AT11" s="263" t="s">
        <v>11</v>
      </c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5"/>
      <c r="BX11" s="269" t="s">
        <v>60</v>
      </c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1"/>
    </row>
    <row r="12" spans="1:104" s="28" customFormat="1" ht="47.25" customHeight="1" x14ac:dyDescent="0.2">
      <c r="A12" s="32"/>
      <c r="B12" s="261" t="s">
        <v>196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2"/>
      <c r="AT12" s="263" t="s">
        <v>9</v>
      </c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5"/>
      <c r="BX12" s="266">
        <v>0</v>
      </c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8"/>
    </row>
    <row r="13" spans="1:104" s="28" customFormat="1" ht="47.25" customHeight="1" x14ac:dyDescent="0.2">
      <c r="A13" s="32"/>
      <c r="B13" s="261" t="s">
        <v>197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2"/>
      <c r="AT13" s="263" t="s">
        <v>10</v>
      </c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5"/>
      <c r="BX13" s="266">
        <v>0</v>
      </c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8"/>
    </row>
    <row r="14" spans="1:104" s="28" customFormat="1" ht="47.25" customHeight="1" x14ac:dyDescent="0.2">
      <c r="A14" s="32"/>
      <c r="B14" s="261" t="s">
        <v>141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2"/>
      <c r="AT14" s="263" t="s">
        <v>198</v>
      </c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5"/>
      <c r="BX14" s="272">
        <f>0.5*1+0.5*1</f>
        <v>1</v>
      </c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4"/>
    </row>
    <row r="15" spans="1:104" s="28" customFormat="1" ht="61.5" customHeight="1" x14ac:dyDescent="0.2">
      <c r="A15" s="32"/>
      <c r="B15" s="261" t="s">
        <v>199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2"/>
      <c r="AT15" s="263" t="s">
        <v>18</v>
      </c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5"/>
      <c r="BX15" s="269" t="s">
        <v>60</v>
      </c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1"/>
    </row>
    <row r="16" spans="1:104" s="28" customFormat="1" ht="31.7" customHeight="1" x14ac:dyDescent="0.2">
      <c r="A16" s="32"/>
      <c r="B16" s="224" t="s">
        <v>200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5"/>
      <c r="AT16" s="275" t="s">
        <v>201</v>
      </c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7"/>
      <c r="BX16" s="192" t="s">
        <v>60</v>
      </c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60"/>
    </row>
    <row r="17" spans="1:104" s="28" customFormat="1" ht="31.7" customHeight="1" x14ac:dyDescent="0.2">
      <c r="A17" s="32"/>
      <c r="B17" s="224" t="s">
        <v>202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5"/>
      <c r="AT17" s="275" t="s">
        <v>201</v>
      </c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7"/>
      <c r="BX17" s="272">
        <v>1</v>
      </c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4"/>
    </row>
    <row r="18" spans="1:104" s="28" customFormat="1" ht="31.7" customHeight="1" x14ac:dyDescent="0.2">
      <c r="A18" s="32"/>
      <c r="B18" s="224" t="s">
        <v>203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5"/>
      <c r="AT18" s="275" t="s">
        <v>201</v>
      </c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7"/>
      <c r="BX18" s="269" t="s">
        <v>60</v>
      </c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1"/>
    </row>
    <row r="19" spans="1:104" s="28" customFormat="1" ht="31.7" customHeight="1" x14ac:dyDescent="0.2">
      <c r="A19" s="32"/>
      <c r="B19" s="224" t="s">
        <v>204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5"/>
      <c r="AT19" s="275" t="s">
        <v>201</v>
      </c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7"/>
      <c r="BX19" s="269" t="s">
        <v>60</v>
      </c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1"/>
    </row>
    <row r="20" spans="1:104" s="28" customFormat="1" ht="36.75" customHeight="1" x14ac:dyDescent="0.2">
      <c r="A20" s="32"/>
      <c r="B20" s="261" t="s">
        <v>205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38"/>
      <c r="AT20" s="208" t="s">
        <v>206</v>
      </c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10"/>
      <c r="BX20" s="192">
        <v>0</v>
      </c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60"/>
    </row>
    <row r="21" spans="1:104" s="28" customFormat="1" ht="36.75" customHeight="1" x14ac:dyDescent="0.2">
      <c r="A21" s="32"/>
      <c r="B21" s="261" t="s">
        <v>207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T21" s="208" t="s">
        <v>206</v>
      </c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10"/>
      <c r="BX21" s="278">
        <v>0</v>
      </c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80"/>
    </row>
    <row r="22" spans="1:104" s="28" customFormat="1" ht="33.75" customHeight="1" x14ac:dyDescent="0.2">
      <c r="A22" s="32"/>
      <c r="B22" s="281" t="s">
        <v>208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39"/>
      <c r="AT22" s="208" t="s">
        <v>209</v>
      </c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5"/>
      <c r="BX22" s="192" t="s">
        <v>60</v>
      </c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60"/>
    </row>
    <row r="23" spans="1:104" s="28" customFormat="1" ht="33.75" customHeight="1" x14ac:dyDescent="0.2">
      <c r="A23" s="32"/>
      <c r="B23" s="281" t="s">
        <v>210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39"/>
      <c r="AT23" s="208" t="s">
        <v>209</v>
      </c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5"/>
      <c r="BX23" s="196">
        <v>1</v>
      </c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8"/>
    </row>
    <row r="24" spans="1:104" s="28" customFormat="1" ht="33.75" customHeight="1" x14ac:dyDescent="0.2">
      <c r="A24" s="32"/>
      <c r="B24" s="281" t="s">
        <v>211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39"/>
      <c r="AT24" s="208" t="s">
        <v>209</v>
      </c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5"/>
      <c r="BX24" s="196">
        <v>1</v>
      </c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8"/>
    </row>
    <row r="25" spans="1:104" s="28" customFormat="1" ht="76.5" customHeight="1" x14ac:dyDescent="0.2">
      <c r="A25" s="32"/>
      <c r="B25" s="281" t="s">
        <v>212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39"/>
      <c r="AT25" s="275" t="s">
        <v>209</v>
      </c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3"/>
      <c r="BX25" s="192" t="s">
        <v>60</v>
      </c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60"/>
    </row>
    <row r="26" spans="1:104" s="28" customFormat="1" ht="47.25" customHeight="1" x14ac:dyDescent="0.2">
      <c r="A26" s="32"/>
      <c r="B26" s="281" t="s">
        <v>213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39"/>
      <c r="AT26" s="275" t="s">
        <v>209</v>
      </c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3"/>
      <c r="BX26" s="196">
        <v>1</v>
      </c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8"/>
    </row>
    <row r="27" spans="1:104" s="28" customFormat="1" ht="47.25" customHeight="1" x14ac:dyDescent="0.2">
      <c r="A27" s="32"/>
      <c r="B27" s="281" t="s">
        <v>214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39"/>
      <c r="AT27" s="275" t="s">
        <v>209</v>
      </c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3"/>
      <c r="BX27" s="192" t="s">
        <v>60</v>
      </c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60"/>
    </row>
    <row r="28" spans="1:104" s="28" customFormat="1" ht="47.25" customHeight="1" x14ac:dyDescent="0.2">
      <c r="A28" s="32"/>
      <c r="B28" s="281" t="s">
        <v>215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39"/>
      <c r="AT28" s="275" t="s">
        <v>209</v>
      </c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3"/>
      <c r="BX28" s="196">
        <v>1</v>
      </c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8"/>
    </row>
    <row r="30" spans="1:104" s="1" customFormat="1" ht="15.75" x14ac:dyDescent="0.25">
      <c r="A30" s="80" t="s">
        <v>20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 t="s">
        <v>308</v>
      </c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</row>
    <row r="31" spans="1:104" s="6" customFormat="1" ht="13.5" customHeight="1" x14ac:dyDescent="0.2">
      <c r="A31" s="75" t="s">
        <v>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 t="s">
        <v>22</v>
      </c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 t="s">
        <v>23</v>
      </c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</row>
    <row r="32" spans="1:104" ht="3" customHeight="1" x14ac:dyDescent="0.25"/>
  </sheetData>
  <mergeCells count="69">
    <mergeCell ref="A31:AK31"/>
    <mergeCell ref="AL31:BV31"/>
    <mergeCell ref="BW31:CZ31"/>
    <mergeCell ref="B28:AR28"/>
    <mergeCell ref="AT28:BW28"/>
    <mergeCell ref="BX28:CZ28"/>
    <mergeCell ref="A30:AK30"/>
    <mergeCell ref="AL30:BV30"/>
    <mergeCell ref="BW30:CZ30"/>
    <mergeCell ref="B26:AR26"/>
    <mergeCell ref="AT26:BW26"/>
    <mergeCell ref="BX26:CZ26"/>
    <mergeCell ref="B27:AR27"/>
    <mergeCell ref="AT27:BW27"/>
    <mergeCell ref="BX27:CZ27"/>
    <mergeCell ref="B24:AR24"/>
    <mergeCell ref="AT24:BW24"/>
    <mergeCell ref="BX24:CZ24"/>
    <mergeCell ref="B25:AR25"/>
    <mergeCell ref="AT25:BW25"/>
    <mergeCell ref="BX25:CZ25"/>
    <mergeCell ref="B22:AR22"/>
    <mergeCell ref="AT22:BW22"/>
    <mergeCell ref="BX22:CZ22"/>
    <mergeCell ref="B23:AR23"/>
    <mergeCell ref="AT23:BW23"/>
    <mergeCell ref="BX23:CZ23"/>
    <mergeCell ref="B20:AR20"/>
    <mergeCell ref="AT20:BW20"/>
    <mergeCell ref="BX20:CZ20"/>
    <mergeCell ref="B21:AR21"/>
    <mergeCell ref="AT21:BW21"/>
    <mergeCell ref="BX21:CZ21"/>
    <mergeCell ref="B18:AS18"/>
    <mergeCell ref="AT18:BW18"/>
    <mergeCell ref="BX18:CZ18"/>
    <mergeCell ref="B19:AS19"/>
    <mergeCell ref="AT19:BW19"/>
    <mergeCell ref="BX19:CZ19"/>
    <mergeCell ref="B16:AS16"/>
    <mergeCell ref="AT16:BW16"/>
    <mergeCell ref="BX16:CZ16"/>
    <mergeCell ref="B17:AS17"/>
    <mergeCell ref="AT17:BW17"/>
    <mergeCell ref="BX17:CZ17"/>
    <mergeCell ref="B14:AS14"/>
    <mergeCell ref="AT14:BW14"/>
    <mergeCell ref="BX14:CZ14"/>
    <mergeCell ref="B15:AS15"/>
    <mergeCell ref="AT15:BW15"/>
    <mergeCell ref="BX15:CZ15"/>
    <mergeCell ref="B12:AS12"/>
    <mergeCell ref="AT12:BW12"/>
    <mergeCell ref="BX12:CZ12"/>
    <mergeCell ref="B13:AS13"/>
    <mergeCell ref="AT13:BW13"/>
    <mergeCell ref="BX13:CZ13"/>
    <mergeCell ref="B10:AS10"/>
    <mergeCell ref="AT10:BW10"/>
    <mergeCell ref="BX10:CZ10"/>
    <mergeCell ref="B11:AS11"/>
    <mergeCell ref="AT11:BW11"/>
    <mergeCell ref="BX11:CZ11"/>
    <mergeCell ref="A5:CZ5"/>
    <mergeCell ref="F6:CU6"/>
    <mergeCell ref="F7:CU7"/>
    <mergeCell ref="A9:AS9"/>
    <mergeCell ref="AT9:BW9"/>
    <mergeCell ref="BX9:CZ9"/>
  </mergeCells>
  <pageMargins left="0.70866141732283461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CZ28"/>
  <sheetViews>
    <sheetView view="pageBreakPreview" zoomScale="120" zoomScaleNormal="100" zoomScaleSheetLayoutView="120" workbookViewId="0">
      <selection activeCell="B20" sqref="B20:AM21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6" customHeight="1" x14ac:dyDescent="0.25">
      <c r="CZ2" s="2"/>
    </row>
    <row r="3" spans="1:104" s="8" customFormat="1" ht="12" x14ac:dyDescent="0.2">
      <c r="CZ3" s="17" t="s">
        <v>34</v>
      </c>
    </row>
    <row r="4" spans="1:104" s="1" customFormat="1" ht="15.75" x14ac:dyDescent="0.25"/>
    <row r="5" spans="1:104" s="1" customFormat="1" ht="30" customHeight="1" x14ac:dyDescent="0.25">
      <c r="A5" s="94" t="s">
        <v>216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</row>
    <row r="6" spans="1:104" s="1" customFormat="1" ht="15.75" x14ac:dyDescent="0.25">
      <c r="F6" s="80" t="s">
        <v>309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104" s="1" customFormat="1" ht="15.75" x14ac:dyDescent="0.25">
      <c r="F7" s="75" t="s">
        <v>47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</row>
    <row r="8" spans="1:104" s="1" customFormat="1" ht="15.75" x14ac:dyDescent="0.25"/>
    <row r="9" spans="1:104" s="28" customFormat="1" ht="46.5" customHeight="1" x14ac:dyDescent="0.2">
      <c r="A9" s="121" t="s">
        <v>48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3"/>
      <c r="AO9" s="121" t="s">
        <v>217</v>
      </c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3"/>
      <c r="BK9" s="121" t="s">
        <v>54</v>
      </c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3"/>
    </row>
    <row r="10" spans="1:104" s="5" customFormat="1" ht="75" customHeight="1" x14ac:dyDescent="0.2">
      <c r="A10" s="14"/>
      <c r="B10" s="101" t="s">
        <v>218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  <c r="AO10" s="107" t="s">
        <v>219</v>
      </c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9"/>
      <c r="BK10" s="18"/>
      <c r="BL10" s="284" t="s">
        <v>220</v>
      </c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40"/>
    </row>
    <row r="11" spans="1:104" s="5" customFormat="1" x14ac:dyDescent="0.2">
      <c r="A11" s="41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4"/>
      <c r="AO11" s="110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2"/>
      <c r="BK11" s="42"/>
      <c r="BL11" s="285" t="s">
        <v>60</v>
      </c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43"/>
    </row>
    <row r="12" spans="1:104" s="5" customFormat="1" ht="31.5" customHeight="1" x14ac:dyDescent="0.2">
      <c r="A12" s="14"/>
      <c r="B12" s="101" t="s">
        <v>221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2"/>
      <c r="AO12" s="107" t="s">
        <v>222</v>
      </c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9"/>
      <c r="BK12" s="18"/>
      <c r="BL12" s="284" t="s">
        <v>223</v>
      </c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40"/>
    </row>
    <row r="13" spans="1:104" s="5" customFormat="1" ht="16.5" customHeight="1" x14ac:dyDescent="0.2">
      <c r="A13" s="41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4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2"/>
      <c r="BK13" s="42"/>
      <c r="BL13" s="285">
        <v>1</v>
      </c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43"/>
    </row>
    <row r="14" spans="1:104" s="5" customFormat="1" ht="31.5" customHeight="1" x14ac:dyDescent="0.2">
      <c r="A14" s="14"/>
      <c r="B14" s="101" t="s">
        <v>224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  <c r="AO14" s="107" t="s">
        <v>222</v>
      </c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9"/>
      <c r="BK14" s="18"/>
      <c r="BL14" s="284" t="s">
        <v>223</v>
      </c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40"/>
    </row>
    <row r="15" spans="1:104" s="5" customFormat="1" ht="16.5" customHeight="1" x14ac:dyDescent="0.2">
      <c r="A15" s="4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4"/>
      <c r="AO15" s="110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2"/>
      <c r="BK15" s="42"/>
      <c r="BL15" s="286">
        <v>1</v>
      </c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43"/>
    </row>
    <row r="16" spans="1:104" s="5" customFormat="1" ht="75" customHeight="1" x14ac:dyDescent="0.2">
      <c r="A16" s="14"/>
      <c r="B16" s="101" t="s">
        <v>225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2"/>
      <c r="AO16" s="107" t="s">
        <v>222</v>
      </c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9"/>
      <c r="BK16" s="18"/>
      <c r="BL16" s="284" t="s">
        <v>220</v>
      </c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40"/>
    </row>
    <row r="17" spans="1:104" s="5" customFormat="1" ht="15.75" customHeight="1" x14ac:dyDescent="0.2">
      <c r="A17" s="4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4"/>
      <c r="AO17" s="110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2"/>
      <c r="BK17" s="42"/>
      <c r="BL17" s="287" t="s">
        <v>60</v>
      </c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43"/>
    </row>
    <row r="18" spans="1:104" s="5" customFormat="1" ht="30" customHeight="1" x14ac:dyDescent="0.2">
      <c r="A18" s="14"/>
      <c r="B18" s="101" t="s">
        <v>226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2"/>
      <c r="AO18" s="107" t="s">
        <v>222</v>
      </c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9"/>
      <c r="BK18" s="18"/>
      <c r="BL18" s="284" t="s">
        <v>223</v>
      </c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40"/>
    </row>
    <row r="19" spans="1:104" s="5" customFormat="1" ht="17.25" customHeight="1" x14ac:dyDescent="0.2">
      <c r="A19" s="41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4"/>
      <c r="AO19" s="110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2"/>
      <c r="BK19" s="42"/>
      <c r="BL19" s="286">
        <v>1</v>
      </c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43"/>
    </row>
    <row r="20" spans="1:104" s="5" customFormat="1" ht="30" customHeight="1" x14ac:dyDescent="0.2">
      <c r="A20" s="14"/>
      <c r="B20" s="101" t="s">
        <v>227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9"/>
      <c r="AO20" s="107" t="s">
        <v>222</v>
      </c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9"/>
      <c r="BK20" s="18"/>
      <c r="BL20" s="284" t="s">
        <v>223</v>
      </c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40"/>
    </row>
    <row r="21" spans="1:104" s="5" customFormat="1" ht="17.25" customHeight="1" x14ac:dyDescent="0.2">
      <c r="A21" s="15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21"/>
      <c r="AO21" s="110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2"/>
      <c r="BK21" s="20"/>
      <c r="BL21" s="287" t="s">
        <v>60</v>
      </c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44"/>
    </row>
    <row r="22" spans="1:104" s="5" customFormat="1" ht="30" customHeight="1" x14ac:dyDescent="0.2">
      <c r="A22" s="14"/>
      <c r="B22" s="101" t="s">
        <v>228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9"/>
      <c r="AO22" s="107" t="s">
        <v>222</v>
      </c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9"/>
      <c r="BK22" s="18"/>
      <c r="BL22" s="284" t="s">
        <v>223</v>
      </c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40"/>
    </row>
    <row r="23" spans="1:104" s="5" customFormat="1" ht="17.25" customHeight="1" x14ac:dyDescent="0.2">
      <c r="A23" s="15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21"/>
      <c r="AO23" s="110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2"/>
      <c r="BK23" s="20"/>
      <c r="BL23" s="286">
        <v>1</v>
      </c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44"/>
    </row>
    <row r="24" spans="1:104" s="5" customFormat="1" ht="48" customHeight="1" x14ac:dyDescent="0.2">
      <c r="A24" s="27"/>
      <c r="B24" s="150" t="s">
        <v>229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26"/>
      <c r="AO24" s="288" t="s">
        <v>222</v>
      </c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3"/>
      <c r="BK24" s="25"/>
      <c r="BL24" s="289">
        <f>0.3*BL13+0.3*BL15+0.3*BL19+0.1*BL23</f>
        <v>0.99999999999999989</v>
      </c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45"/>
    </row>
    <row r="26" spans="1:104" s="1" customFormat="1" ht="15.75" x14ac:dyDescent="0.25">
      <c r="A26" s="80" t="s">
        <v>20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 t="s">
        <v>308</v>
      </c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</row>
    <row r="27" spans="1:104" s="6" customFormat="1" ht="13.5" customHeight="1" x14ac:dyDescent="0.2">
      <c r="A27" s="75" t="s">
        <v>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 t="s">
        <v>22</v>
      </c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 t="s">
        <v>23</v>
      </c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</row>
    <row r="28" spans="1:104" ht="3" customHeight="1" x14ac:dyDescent="0.25"/>
  </sheetData>
  <mergeCells count="43">
    <mergeCell ref="A26:AK26"/>
    <mergeCell ref="AL26:BV26"/>
    <mergeCell ref="BW26:CZ26"/>
    <mergeCell ref="A27:AK27"/>
    <mergeCell ref="AL27:BV27"/>
    <mergeCell ref="BW27:CZ27"/>
    <mergeCell ref="B22:AM23"/>
    <mergeCell ref="AO22:BJ23"/>
    <mergeCell ref="BL22:CY22"/>
    <mergeCell ref="BL23:CY23"/>
    <mergeCell ref="B24:AM24"/>
    <mergeCell ref="AO24:BJ24"/>
    <mergeCell ref="BL24:CY24"/>
    <mergeCell ref="B18:AN19"/>
    <mergeCell ref="AO18:BJ19"/>
    <mergeCell ref="BL18:CY18"/>
    <mergeCell ref="BL19:CY19"/>
    <mergeCell ref="B20:AM21"/>
    <mergeCell ref="AO20:BJ21"/>
    <mergeCell ref="BL20:CY20"/>
    <mergeCell ref="BL21:CY21"/>
    <mergeCell ref="B14:AN15"/>
    <mergeCell ref="AO14:BJ15"/>
    <mergeCell ref="BL14:CY14"/>
    <mergeCell ref="BL15:CY15"/>
    <mergeCell ref="B16:AN17"/>
    <mergeCell ref="AO16:BJ17"/>
    <mergeCell ref="BL16:CY16"/>
    <mergeCell ref="BL17:CY17"/>
    <mergeCell ref="B10:AN11"/>
    <mergeCell ref="AO10:BJ11"/>
    <mergeCell ref="BL10:CY10"/>
    <mergeCell ref="BL11:CY11"/>
    <mergeCell ref="B12:AN13"/>
    <mergeCell ref="AO12:BJ13"/>
    <mergeCell ref="BL12:CY12"/>
    <mergeCell ref="BL13:CY13"/>
    <mergeCell ref="A5:CZ5"/>
    <mergeCell ref="F6:CU6"/>
    <mergeCell ref="F7:CU7"/>
    <mergeCell ref="A9:AN9"/>
    <mergeCell ref="AO9:BJ9"/>
    <mergeCell ref="BK9:CZ9"/>
  </mergeCells>
  <pageMargins left="0.70866141732283461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CZ17"/>
  <sheetViews>
    <sheetView view="pageBreakPreview" zoomScale="145" zoomScaleNormal="100" zoomScaleSheetLayoutView="145" workbookViewId="0">
      <selection activeCell="CH18" sqref="CH18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15.75" x14ac:dyDescent="0.25">
      <c r="A3" s="94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</row>
    <row r="4" spans="1:104" s="1" customFormat="1" ht="15.75" x14ac:dyDescent="0.25">
      <c r="X4" s="77" t="s">
        <v>46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8" t="s">
        <v>356</v>
      </c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</row>
    <row r="5" spans="1:104" s="1" customFormat="1" ht="15.75" x14ac:dyDescent="0.25"/>
    <row r="6" spans="1:104" s="1" customFormat="1" ht="15.75" x14ac:dyDescent="0.25">
      <c r="F6" s="80" t="s">
        <v>309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104" s="1" customFormat="1" ht="15.75" x14ac:dyDescent="0.25">
      <c r="F7" s="75" t="s">
        <v>47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</row>
    <row r="8" spans="1:104" s="1" customFormat="1" ht="15.75" x14ac:dyDescent="0.25"/>
    <row r="9" spans="1:104" s="5" customFormat="1" ht="16.5" customHeight="1" x14ac:dyDescent="0.2">
      <c r="A9" s="87" t="s">
        <v>48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 t="s">
        <v>49</v>
      </c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</row>
    <row r="10" spans="1:104" s="5" customFormat="1" x14ac:dyDescent="0.2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>
        <v>2</v>
      </c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</row>
    <row r="11" spans="1:104" ht="47.25" customHeight="1" x14ac:dyDescent="0.25">
      <c r="A11" s="22"/>
      <c r="B11" s="255" t="s">
        <v>50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3"/>
      <c r="CA11" s="120">
        <v>16</v>
      </c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</row>
    <row r="12" spans="1:104" ht="63" customHeight="1" x14ac:dyDescent="0.25">
      <c r="A12" s="22"/>
      <c r="B12" s="255" t="s">
        <v>51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3"/>
      <c r="CA12" s="120">
        <v>16</v>
      </c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</row>
    <row r="13" spans="1:104" ht="47.25" customHeight="1" x14ac:dyDescent="0.25">
      <c r="A13" s="22"/>
      <c r="B13" s="255" t="s">
        <v>52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3"/>
      <c r="CA13" s="120">
        <v>0</v>
      </c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</row>
    <row r="15" spans="1:104" s="1" customFormat="1" ht="15.75" x14ac:dyDescent="0.25">
      <c r="A15" s="80" t="s">
        <v>20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 t="s">
        <v>308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</row>
    <row r="16" spans="1:104" s="6" customFormat="1" ht="13.5" customHeight="1" x14ac:dyDescent="0.2">
      <c r="A16" s="75" t="s">
        <v>21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 t="s">
        <v>22</v>
      </c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 t="s">
        <v>23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</row>
    <row r="17" ht="3" customHeight="1" x14ac:dyDescent="0.25"/>
  </sheetData>
  <mergeCells count="21">
    <mergeCell ref="A9:BZ9"/>
    <mergeCell ref="CA9:CZ9"/>
    <mergeCell ref="A3:CZ3"/>
    <mergeCell ref="X4:BK4"/>
    <mergeCell ref="BL4:CA4"/>
    <mergeCell ref="F6:CU6"/>
    <mergeCell ref="F7:CU7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0866141732283461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FK36"/>
  <sheetViews>
    <sheetView view="pageBreakPreview" topLeftCell="A34" zoomScale="115" zoomScaleNormal="100" zoomScaleSheetLayoutView="115" workbookViewId="0">
      <selection activeCell="FK1" sqref="A1:FK35"/>
    </sheetView>
  </sheetViews>
  <sheetFormatPr defaultColWidth="0.85546875" defaultRowHeight="12.75" x14ac:dyDescent="0.2"/>
  <cols>
    <col min="1" max="6" width="0.85546875" style="4"/>
    <col min="7" max="7" width="3.7109375" style="4" customWidth="1"/>
    <col min="8" max="8" width="3.42578125" style="4" customWidth="1"/>
    <col min="9" max="9" width="5.28515625" style="4" customWidth="1"/>
    <col min="10" max="10" width="3.85546875" style="4" customWidth="1"/>
    <col min="11" max="11" width="2.140625" style="4" customWidth="1"/>
    <col min="12" max="12" width="3.28515625" style="4" customWidth="1"/>
    <col min="13" max="55" width="0.85546875" style="4"/>
    <col min="56" max="56" width="0.85546875" style="4" customWidth="1"/>
    <col min="57" max="63" width="0.85546875" style="4"/>
    <col min="64" max="70" width="3.140625" style="4" customWidth="1"/>
    <col min="71" max="76" width="0.85546875" style="4"/>
    <col min="77" max="77" width="4.7109375" style="4" customWidth="1"/>
    <col min="78" max="94" width="0.85546875" style="4"/>
    <col min="95" max="95" width="1.5703125" style="4" customWidth="1"/>
    <col min="96" max="98" width="0.85546875" style="4"/>
    <col min="99" max="99" width="1.28515625" style="4" customWidth="1"/>
    <col min="100" max="100" width="1.5703125" style="4" customWidth="1"/>
    <col min="101" max="144" width="0.85546875" style="4"/>
    <col min="145" max="145" width="4" style="4" customWidth="1"/>
    <col min="146" max="16384" width="0.85546875" style="4"/>
  </cols>
  <sheetData>
    <row r="1" spans="1:167" s="1" customFormat="1" ht="4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FK1" s="2"/>
    </row>
    <row r="2" spans="1:167" s="8" customFormat="1" ht="11.25" customHeight="1" x14ac:dyDescent="0.2">
      <c r="FK2" s="17" t="s">
        <v>34</v>
      </c>
    </row>
    <row r="3" spans="1:167" s="1" customFormat="1" ht="7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167" s="1" customFormat="1" ht="33" customHeight="1" x14ac:dyDescent="0.25">
      <c r="A4" s="94" t="s">
        <v>230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</row>
    <row r="5" spans="1:167" s="1" customFormat="1" ht="14.2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CC5" s="2" t="s">
        <v>231</v>
      </c>
      <c r="CD5" s="78" t="s">
        <v>19</v>
      </c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94" t="s">
        <v>272</v>
      </c>
      <c r="CP5" s="94"/>
      <c r="CQ5" s="94"/>
      <c r="CR5" s="94"/>
      <c r="CS5" s="94"/>
      <c r="CT5" s="94"/>
      <c r="CU5" s="94"/>
      <c r="CV5" s="94"/>
      <c r="CW5" s="78" t="s">
        <v>325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1" t="s">
        <v>232</v>
      </c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</row>
    <row r="6" spans="1:167" s="1" customFormat="1" ht="6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167" s="1" customFormat="1" ht="14.2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AP7" s="80" t="s">
        <v>309</v>
      </c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</row>
    <row r="8" spans="1:167" s="1" customFormat="1" ht="13.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AP8" s="75" t="s">
        <v>4</v>
      </c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</row>
    <row r="9" spans="1:167" s="1" customFormat="1" ht="8.2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67" s="8" customFormat="1" ht="15" customHeight="1" x14ac:dyDescent="0.2">
      <c r="A10" s="290" t="s">
        <v>233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2"/>
      <c r="BE10" s="290" t="s">
        <v>234</v>
      </c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2"/>
      <c r="EJ10" s="293" t="s">
        <v>373</v>
      </c>
      <c r="EK10" s="294"/>
      <c r="EL10" s="294"/>
      <c r="EM10" s="294"/>
      <c r="EN10" s="294"/>
      <c r="EO10" s="295"/>
      <c r="EP10" s="302" t="s">
        <v>235</v>
      </c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4"/>
      <c r="FF10" s="293" t="s">
        <v>392</v>
      </c>
      <c r="FG10" s="308"/>
      <c r="FH10" s="308"/>
      <c r="FI10" s="308"/>
      <c r="FJ10" s="308"/>
      <c r="FK10" s="309"/>
    </row>
    <row r="11" spans="1:167" s="8" customFormat="1" ht="69" customHeight="1" x14ac:dyDescent="0.2">
      <c r="A11" s="293" t="s">
        <v>236</v>
      </c>
      <c r="B11" s="294"/>
      <c r="C11" s="294"/>
      <c r="D11" s="294"/>
      <c r="E11" s="294"/>
      <c r="F11" s="295"/>
      <c r="G11" s="293" t="s">
        <v>237</v>
      </c>
      <c r="H11" s="294"/>
      <c r="I11" s="294"/>
      <c r="J11" s="294"/>
      <c r="K11" s="294"/>
      <c r="L11" s="295"/>
      <c r="M11" s="293" t="s">
        <v>238</v>
      </c>
      <c r="N11" s="294"/>
      <c r="O11" s="294"/>
      <c r="P11" s="294"/>
      <c r="Q11" s="294"/>
      <c r="R11" s="295"/>
      <c r="S11" s="293" t="s">
        <v>372</v>
      </c>
      <c r="T11" s="294"/>
      <c r="U11" s="294"/>
      <c r="V11" s="294"/>
      <c r="W11" s="294"/>
      <c r="X11" s="294"/>
      <c r="Y11" s="294"/>
      <c r="Z11" s="295"/>
      <c r="AA11" s="293" t="s">
        <v>239</v>
      </c>
      <c r="AB11" s="294"/>
      <c r="AC11" s="294"/>
      <c r="AD11" s="294"/>
      <c r="AE11" s="294"/>
      <c r="AF11" s="295"/>
      <c r="AG11" s="293" t="s">
        <v>240</v>
      </c>
      <c r="AH11" s="294"/>
      <c r="AI11" s="294"/>
      <c r="AJ11" s="294"/>
      <c r="AK11" s="294"/>
      <c r="AL11" s="295"/>
      <c r="AM11" s="293" t="s">
        <v>371</v>
      </c>
      <c r="AN11" s="294"/>
      <c r="AO11" s="294"/>
      <c r="AP11" s="294"/>
      <c r="AQ11" s="294"/>
      <c r="AR11" s="295"/>
      <c r="AS11" s="293" t="s">
        <v>241</v>
      </c>
      <c r="AT11" s="294"/>
      <c r="AU11" s="294"/>
      <c r="AV11" s="294"/>
      <c r="AW11" s="294"/>
      <c r="AX11" s="295"/>
      <c r="AY11" s="293" t="s">
        <v>242</v>
      </c>
      <c r="AZ11" s="294"/>
      <c r="BA11" s="294"/>
      <c r="BB11" s="294"/>
      <c r="BC11" s="294"/>
      <c r="BD11" s="295"/>
      <c r="BE11" s="293" t="s">
        <v>370</v>
      </c>
      <c r="BF11" s="294"/>
      <c r="BG11" s="294"/>
      <c r="BH11" s="294"/>
      <c r="BI11" s="294"/>
      <c r="BJ11" s="294"/>
      <c r="BK11" s="295"/>
      <c r="BL11" s="293" t="s">
        <v>368</v>
      </c>
      <c r="BM11" s="294"/>
      <c r="BN11" s="294"/>
      <c r="BO11" s="294"/>
      <c r="BP11" s="294"/>
      <c r="BQ11" s="294"/>
      <c r="BR11" s="295"/>
      <c r="BS11" s="293" t="s">
        <v>369</v>
      </c>
      <c r="BT11" s="294"/>
      <c r="BU11" s="294"/>
      <c r="BV11" s="294"/>
      <c r="BW11" s="294"/>
      <c r="BX11" s="294"/>
      <c r="BY11" s="295"/>
      <c r="BZ11" s="316" t="s">
        <v>243</v>
      </c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8"/>
      <c r="EB11" s="319" t="s">
        <v>244</v>
      </c>
      <c r="EC11" s="320"/>
      <c r="ED11" s="320"/>
      <c r="EE11" s="320"/>
      <c r="EF11" s="320"/>
      <c r="EG11" s="320"/>
      <c r="EH11" s="320"/>
      <c r="EI11" s="321"/>
      <c r="EJ11" s="296"/>
      <c r="EK11" s="297"/>
      <c r="EL11" s="297"/>
      <c r="EM11" s="297"/>
      <c r="EN11" s="297"/>
      <c r="EO11" s="298"/>
      <c r="EP11" s="305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7"/>
      <c r="FF11" s="310"/>
      <c r="FG11" s="311"/>
      <c r="FH11" s="311"/>
      <c r="FI11" s="311"/>
      <c r="FJ11" s="311"/>
      <c r="FK11" s="312"/>
    </row>
    <row r="12" spans="1:167" s="8" customFormat="1" ht="73.5" customHeight="1" x14ac:dyDescent="0.2">
      <c r="A12" s="296"/>
      <c r="B12" s="297"/>
      <c r="C12" s="297"/>
      <c r="D12" s="297"/>
      <c r="E12" s="297"/>
      <c r="F12" s="298"/>
      <c r="G12" s="296"/>
      <c r="H12" s="297"/>
      <c r="I12" s="297"/>
      <c r="J12" s="297"/>
      <c r="K12" s="297"/>
      <c r="L12" s="298"/>
      <c r="M12" s="296"/>
      <c r="N12" s="297"/>
      <c r="O12" s="297"/>
      <c r="P12" s="297"/>
      <c r="Q12" s="297"/>
      <c r="R12" s="298"/>
      <c r="S12" s="296"/>
      <c r="T12" s="297"/>
      <c r="U12" s="297"/>
      <c r="V12" s="297"/>
      <c r="W12" s="297"/>
      <c r="X12" s="297"/>
      <c r="Y12" s="297"/>
      <c r="Z12" s="298"/>
      <c r="AA12" s="296"/>
      <c r="AB12" s="297"/>
      <c r="AC12" s="297"/>
      <c r="AD12" s="297"/>
      <c r="AE12" s="297"/>
      <c r="AF12" s="298"/>
      <c r="AG12" s="296"/>
      <c r="AH12" s="297"/>
      <c r="AI12" s="297"/>
      <c r="AJ12" s="297"/>
      <c r="AK12" s="297"/>
      <c r="AL12" s="298"/>
      <c r="AM12" s="296"/>
      <c r="AN12" s="297"/>
      <c r="AO12" s="297"/>
      <c r="AP12" s="297"/>
      <c r="AQ12" s="297"/>
      <c r="AR12" s="298"/>
      <c r="AS12" s="296"/>
      <c r="AT12" s="297"/>
      <c r="AU12" s="297"/>
      <c r="AV12" s="297"/>
      <c r="AW12" s="297"/>
      <c r="AX12" s="298"/>
      <c r="AY12" s="296"/>
      <c r="AZ12" s="297"/>
      <c r="BA12" s="297"/>
      <c r="BB12" s="297"/>
      <c r="BC12" s="297"/>
      <c r="BD12" s="298"/>
      <c r="BE12" s="296"/>
      <c r="BF12" s="297"/>
      <c r="BG12" s="297"/>
      <c r="BH12" s="297"/>
      <c r="BI12" s="297"/>
      <c r="BJ12" s="297"/>
      <c r="BK12" s="298"/>
      <c r="BL12" s="296"/>
      <c r="BM12" s="297"/>
      <c r="BN12" s="297"/>
      <c r="BO12" s="297"/>
      <c r="BP12" s="297"/>
      <c r="BQ12" s="297"/>
      <c r="BR12" s="298"/>
      <c r="BS12" s="296"/>
      <c r="BT12" s="297"/>
      <c r="BU12" s="297"/>
      <c r="BV12" s="297"/>
      <c r="BW12" s="297"/>
      <c r="BX12" s="297"/>
      <c r="BY12" s="298"/>
      <c r="BZ12" s="296" t="s">
        <v>245</v>
      </c>
      <c r="CA12" s="297"/>
      <c r="CB12" s="297"/>
      <c r="CC12" s="297"/>
      <c r="CD12" s="297"/>
      <c r="CE12" s="298"/>
      <c r="CF12" s="316" t="s">
        <v>246</v>
      </c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8"/>
      <c r="CX12" s="316" t="s">
        <v>247</v>
      </c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8"/>
      <c r="DV12" s="322" t="s">
        <v>248</v>
      </c>
      <c r="DW12" s="323"/>
      <c r="DX12" s="323"/>
      <c r="DY12" s="323"/>
      <c r="DZ12" s="323"/>
      <c r="EA12" s="324"/>
      <c r="EB12" s="322"/>
      <c r="EC12" s="323"/>
      <c r="ED12" s="323"/>
      <c r="EE12" s="323"/>
      <c r="EF12" s="323"/>
      <c r="EG12" s="323"/>
      <c r="EH12" s="323"/>
      <c r="EI12" s="324"/>
      <c r="EJ12" s="296"/>
      <c r="EK12" s="297"/>
      <c r="EL12" s="297"/>
      <c r="EM12" s="297"/>
      <c r="EN12" s="297"/>
      <c r="EO12" s="298"/>
      <c r="EP12" s="293" t="s">
        <v>414</v>
      </c>
      <c r="EQ12" s="294"/>
      <c r="ER12" s="294"/>
      <c r="ES12" s="294"/>
      <c r="ET12" s="294"/>
      <c r="EU12" s="295"/>
      <c r="EV12" s="296" t="s">
        <v>249</v>
      </c>
      <c r="EW12" s="297"/>
      <c r="EX12" s="297"/>
      <c r="EY12" s="297"/>
      <c r="EZ12" s="298"/>
      <c r="FA12" s="296" t="s">
        <v>250</v>
      </c>
      <c r="FB12" s="297"/>
      <c r="FC12" s="297"/>
      <c r="FD12" s="297"/>
      <c r="FE12" s="298"/>
      <c r="FF12" s="310"/>
      <c r="FG12" s="311"/>
      <c r="FH12" s="311"/>
      <c r="FI12" s="311"/>
      <c r="FJ12" s="311"/>
      <c r="FK12" s="312"/>
    </row>
    <row r="13" spans="1:167" s="8" customFormat="1" ht="220.5" customHeight="1" x14ac:dyDescent="0.2">
      <c r="A13" s="296"/>
      <c r="B13" s="297"/>
      <c r="C13" s="297"/>
      <c r="D13" s="297"/>
      <c r="E13" s="297"/>
      <c r="F13" s="298"/>
      <c r="G13" s="296"/>
      <c r="H13" s="297"/>
      <c r="I13" s="297"/>
      <c r="J13" s="297"/>
      <c r="K13" s="297"/>
      <c r="L13" s="298"/>
      <c r="M13" s="296"/>
      <c r="N13" s="297"/>
      <c r="O13" s="297"/>
      <c r="P13" s="297"/>
      <c r="Q13" s="297"/>
      <c r="R13" s="298"/>
      <c r="S13" s="296"/>
      <c r="T13" s="297"/>
      <c r="U13" s="297"/>
      <c r="V13" s="297"/>
      <c r="W13" s="297"/>
      <c r="X13" s="297"/>
      <c r="Y13" s="297"/>
      <c r="Z13" s="298"/>
      <c r="AA13" s="296"/>
      <c r="AB13" s="297"/>
      <c r="AC13" s="297"/>
      <c r="AD13" s="297"/>
      <c r="AE13" s="297"/>
      <c r="AF13" s="298"/>
      <c r="AG13" s="296"/>
      <c r="AH13" s="297"/>
      <c r="AI13" s="297"/>
      <c r="AJ13" s="297"/>
      <c r="AK13" s="297"/>
      <c r="AL13" s="298"/>
      <c r="AM13" s="296"/>
      <c r="AN13" s="297"/>
      <c r="AO13" s="297"/>
      <c r="AP13" s="297"/>
      <c r="AQ13" s="297"/>
      <c r="AR13" s="298"/>
      <c r="AS13" s="296"/>
      <c r="AT13" s="297"/>
      <c r="AU13" s="297"/>
      <c r="AV13" s="297"/>
      <c r="AW13" s="297"/>
      <c r="AX13" s="298"/>
      <c r="AY13" s="296"/>
      <c r="AZ13" s="297"/>
      <c r="BA13" s="297"/>
      <c r="BB13" s="297"/>
      <c r="BC13" s="297"/>
      <c r="BD13" s="298"/>
      <c r="BE13" s="296"/>
      <c r="BF13" s="297"/>
      <c r="BG13" s="297"/>
      <c r="BH13" s="297"/>
      <c r="BI13" s="297"/>
      <c r="BJ13" s="297"/>
      <c r="BK13" s="298"/>
      <c r="BL13" s="296"/>
      <c r="BM13" s="297"/>
      <c r="BN13" s="297"/>
      <c r="BO13" s="297"/>
      <c r="BP13" s="297"/>
      <c r="BQ13" s="297"/>
      <c r="BR13" s="298"/>
      <c r="BS13" s="296"/>
      <c r="BT13" s="297"/>
      <c r="BU13" s="297"/>
      <c r="BV13" s="297"/>
      <c r="BW13" s="297"/>
      <c r="BX13" s="297"/>
      <c r="BY13" s="298"/>
      <c r="BZ13" s="296"/>
      <c r="CA13" s="297"/>
      <c r="CB13" s="297"/>
      <c r="CC13" s="297"/>
      <c r="CD13" s="297"/>
      <c r="CE13" s="298"/>
      <c r="CF13" s="325" t="s">
        <v>251</v>
      </c>
      <c r="CG13" s="308"/>
      <c r="CH13" s="308"/>
      <c r="CI13" s="308"/>
      <c r="CJ13" s="308"/>
      <c r="CK13" s="309"/>
      <c r="CL13" s="325" t="s">
        <v>252</v>
      </c>
      <c r="CM13" s="308"/>
      <c r="CN13" s="308"/>
      <c r="CO13" s="308"/>
      <c r="CP13" s="308"/>
      <c r="CQ13" s="309"/>
      <c r="CR13" s="325" t="s">
        <v>253</v>
      </c>
      <c r="CS13" s="308"/>
      <c r="CT13" s="308"/>
      <c r="CU13" s="308"/>
      <c r="CV13" s="308"/>
      <c r="CW13" s="309"/>
      <c r="CX13" s="325" t="s">
        <v>254</v>
      </c>
      <c r="CY13" s="308"/>
      <c r="CZ13" s="308"/>
      <c r="DA13" s="308"/>
      <c r="DB13" s="308"/>
      <c r="DC13" s="309"/>
      <c r="DD13" s="325" t="s">
        <v>255</v>
      </c>
      <c r="DE13" s="308"/>
      <c r="DF13" s="308"/>
      <c r="DG13" s="308"/>
      <c r="DH13" s="308"/>
      <c r="DI13" s="309"/>
      <c r="DJ13" s="325" t="s">
        <v>256</v>
      </c>
      <c r="DK13" s="308"/>
      <c r="DL13" s="308"/>
      <c r="DM13" s="308"/>
      <c r="DN13" s="308"/>
      <c r="DO13" s="309"/>
      <c r="DP13" s="325" t="s">
        <v>257</v>
      </c>
      <c r="DQ13" s="308"/>
      <c r="DR13" s="308"/>
      <c r="DS13" s="308"/>
      <c r="DT13" s="308"/>
      <c r="DU13" s="309"/>
      <c r="DV13" s="322"/>
      <c r="DW13" s="323"/>
      <c r="DX13" s="323"/>
      <c r="DY13" s="323"/>
      <c r="DZ13" s="323"/>
      <c r="EA13" s="324"/>
      <c r="EB13" s="322"/>
      <c r="EC13" s="323"/>
      <c r="ED13" s="323"/>
      <c r="EE13" s="323"/>
      <c r="EF13" s="323"/>
      <c r="EG13" s="323"/>
      <c r="EH13" s="323"/>
      <c r="EI13" s="324"/>
      <c r="EJ13" s="299"/>
      <c r="EK13" s="300"/>
      <c r="EL13" s="300"/>
      <c r="EM13" s="300"/>
      <c r="EN13" s="300"/>
      <c r="EO13" s="301"/>
      <c r="EP13" s="299"/>
      <c r="EQ13" s="300"/>
      <c r="ER13" s="300"/>
      <c r="ES13" s="300"/>
      <c r="ET13" s="300"/>
      <c r="EU13" s="301"/>
      <c r="EV13" s="296"/>
      <c r="EW13" s="297"/>
      <c r="EX13" s="297"/>
      <c r="EY13" s="297"/>
      <c r="EZ13" s="298"/>
      <c r="FA13" s="296"/>
      <c r="FB13" s="297"/>
      <c r="FC13" s="297"/>
      <c r="FD13" s="297"/>
      <c r="FE13" s="298"/>
      <c r="FF13" s="313"/>
      <c r="FG13" s="314"/>
      <c r="FH13" s="314"/>
      <c r="FI13" s="314"/>
      <c r="FJ13" s="314"/>
      <c r="FK13" s="315"/>
    </row>
    <row r="14" spans="1:167" s="8" customFormat="1" ht="12" x14ac:dyDescent="0.2">
      <c r="A14" s="326">
        <v>1</v>
      </c>
      <c r="B14" s="326"/>
      <c r="C14" s="326"/>
      <c r="D14" s="326"/>
      <c r="E14" s="326"/>
      <c r="F14" s="326"/>
      <c r="G14" s="326">
        <v>2</v>
      </c>
      <c r="H14" s="326"/>
      <c r="I14" s="326"/>
      <c r="J14" s="326"/>
      <c r="K14" s="326"/>
      <c r="L14" s="326"/>
      <c r="M14" s="326">
        <v>3</v>
      </c>
      <c r="N14" s="326"/>
      <c r="O14" s="326"/>
      <c r="P14" s="326"/>
      <c r="Q14" s="326"/>
      <c r="R14" s="326"/>
      <c r="S14" s="326">
        <v>4</v>
      </c>
      <c r="T14" s="326"/>
      <c r="U14" s="326"/>
      <c r="V14" s="326"/>
      <c r="W14" s="326"/>
      <c r="X14" s="326"/>
      <c r="Y14" s="326"/>
      <c r="Z14" s="326"/>
      <c r="AA14" s="326">
        <v>5</v>
      </c>
      <c r="AB14" s="326"/>
      <c r="AC14" s="326"/>
      <c r="AD14" s="326"/>
      <c r="AE14" s="326"/>
      <c r="AF14" s="326"/>
      <c r="AG14" s="326">
        <v>6</v>
      </c>
      <c r="AH14" s="326"/>
      <c r="AI14" s="326"/>
      <c r="AJ14" s="326"/>
      <c r="AK14" s="326"/>
      <c r="AL14" s="326"/>
      <c r="AM14" s="326">
        <v>7</v>
      </c>
      <c r="AN14" s="326"/>
      <c r="AO14" s="326"/>
      <c r="AP14" s="326"/>
      <c r="AQ14" s="326"/>
      <c r="AR14" s="326"/>
      <c r="AS14" s="326">
        <v>8</v>
      </c>
      <c r="AT14" s="326"/>
      <c r="AU14" s="326"/>
      <c r="AV14" s="326"/>
      <c r="AW14" s="326"/>
      <c r="AX14" s="326"/>
      <c r="AY14" s="326">
        <v>9</v>
      </c>
      <c r="AZ14" s="326"/>
      <c r="BA14" s="326"/>
      <c r="BB14" s="326"/>
      <c r="BC14" s="326"/>
      <c r="BD14" s="326"/>
      <c r="BE14" s="326">
        <v>10</v>
      </c>
      <c r="BF14" s="326"/>
      <c r="BG14" s="326"/>
      <c r="BH14" s="326"/>
      <c r="BI14" s="326"/>
      <c r="BJ14" s="326"/>
      <c r="BK14" s="326"/>
      <c r="BL14" s="326">
        <v>11</v>
      </c>
      <c r="BM14" s="326"/>
      <c r="BN14" s="326"/>
      <c r="BO14" s="326"/>
      <c r="BP14" s="326"/>
      <c r="BQ14" s="326"/>
      <c r="BR14" s="326"/>
      <c r="BS14" s="326">
        <v>12</v>
      </c>
      <c r="BT14" s="326"/>
      <c r="BU14" s="326"/>
      <c r="BV14" s="326"/>
      <c r="BW14" s="326"/>
      <c r="BX14" s="326"/>
      <c r="BY14" s="326"/>
      <c r="BZ14" s="326">
        <v>13</v>
      </c>
      <c r="CA14" s="326"/>
      <c r="CB14" s="326"/>
      <c r="CC14" s="326"/>
      <c r="CD14" s="326"/>
      <c r="CE14" s="326"/>
      <c r="CF14" s="326">
        <v>14</v>
      </c>
      <c r="CG14" s="326"/>
      <c r="CH14" s="326"/>
      <c r="CI14" s="326"/>
      <c r="CJ14" s="326"/>
      <c r="CK14" s="326"/>
      <c r="CL14" s="326">
        <v>15</v>
      </c>
      <c r="CM14" s="326"/>
      <c r="CN14" s="326"/>
      <c r="CO14" s="326"/>
      <c r="CP14" s="326"/>
      <c r="CQ14" s="326"/>
      <c r="CR14" s="326">
        <v>16</v>
      </c>
      <c r="CS14" s="326"/>
      <c r="CT14" s="326"/>
      <c r="CU14" s="326"/>
      <c r="CV14" s="326"/>
      <c r="CW14" s="326"/>
      <c r="CX14" s="326">
        <v>17</v>
      </c>
      <c r="CY14" s="326"/>
      <c r="CZ14" s="326"/>
      <c r="DA14" s="326"/>
      <c r="DB14" s="326"/>
      <c r="DC14" s="326"/>
      <c r="DD14" s="326">
        <v>18</v>
      </c>
      <c r="DE14" s="326"/>
      <c r="DF14" s="326"/>
      <c r="DG14" s="326"/>
      <c r="DH14" s="326"/>
      <c r="DI14" s="326"/>
      <c r="DJ14" s="326">
        <v>19</v>
      </c>
      <c r="DK14" s="326"/>
      <c r="DL14" s="326"/>
      <c r="DM14" s="326"/>
      <c r="DN14" s="326"/>
      <c r="DO14" s="326"/>
      <c r="DP14" s="326">
        <v>20</v>
      </c>
      <c r="DQ14" s="326"/>
      <c r="DR14" s="326"/>
      <c r="DS14" s="326"/>
      <c r="DT14" s="326"/>
      <c r="DU14" s="326"/>
      <c r="DV14" s="326">
        <v>21</v>
      </c>
      <c r="DW14" s="326"/>
      <c r="DX14" s="326"/>
      <c r="DY14" s="326"/>
      <c r="DZ14" s="326"/>
      <c r="EA14" s="326"/>
      <c r="EB14" s="326">
        <v>22</v>
      </c>
      <c r="EC14" s="326"/>
      <c r="ED14" s="326"/>
      <c r="EE14" s="326"/>
      <c r="EF14" s="326"/>
      <c r="EG14" s="326"/>
      <c r="EH14" s="326"/>
      <c r="EI14" s="326"/>
      <c r="EJ14" s="326">
        <v>23</v>
      </c>
      <c r="EK14" s="326"/>
      <c r="EL14" s="326"/>
      <c r="EM14" s="326"/>
      <c r="EN14" s="326"/>
      <c r="EO14" s="326"/>
      <c r="EP14" s="326">
        <v>24</v>
      </c>
      <c r="EQ14" s="326"/>
      <c r="ER14" s="326"/>
      <c r="ES14" s="326"/>
      <c r="ET14" s="326"/>
      <c r="EU14" s="326"/>
      <c r="EV14" s="326">
        <v>25</v>
      </c>
      <c r="EW14" s="326"/>
      <c r="EX14" s="326"/>
      <c r="EY14" s="326"/>
      <c r="EZ14" s="326"/>
      <c r="FA14" s="326">
        <v>26</v>
      </c>
      <c r="FB14" s="326"/>
      <c r="FC14" s="326"/>
      <c r="FD14" s="326"/>
      <c r="FE14" s="326"/>
      <c r="FF14" s="326">
        <v>27</v>
      </c>
      <c r="FG14" s="326"/>
      <c r="FH14" s="326"/>
      <c r="FI14" s="326"/>
      <c r="FJ14" s="326"/>
      <c r="FK14" s="326"/>
    </row>
    <row r="15" spans="1:167" s="34" customFormat="1" ht="65.099999999999994" customHeight="1" x14ac:dyDescent="0.2">
      <c r="A15" s="328" t="s">
        <v>8</v>
      </c>
      <c r="B15" s="328"/>
      <c r="C15" s="328"/>
      <c r="D15" s="328"/>
      <c r="E15" s="328"/>
      <c r="F15" s="328"/>
      <c r="G15" s="327" t="s">
        <v>309</v>
      </c>
      <c r="H15" s="327"/>
      <c r="I15" s="327"/>
      <c r="J15" s="327"/>
      <c r="K15" s="327"/>
      <c r="L15" s="327"/>
      <c r="M15" s="329" t="s">
        <v>332</v>
      </c>
      <c r="N15" s="329"/>
      <c r="O15" s="329"/>
      <c r="P15" s="329"/>
      <c r="Q15" s="329"/>
      <c r="R15" s="329"/>
      <c r="S15" s="316" t="s">
        <v>365</v>
      </c>
      <c r="T15" s="317"/>
      <c r="U15" s="317"/>
      <c r="V15" s="317"/>
      <c r="W15" s="317"/>
      <c r="X15" s="317"/>
      <c r="Y15" s="317"/>
      <c r="Z15" s="318"/>
      <c r="AA15" s="329">
        <v>6</v>
      </c>
      <c r="AB15" s="329"/>
      <c r="AC15" s="329"/>
      <c r="AD15" s="329"/>
      <c r="AE15" s="329"/>
      <c r="AF15" s="329"/>
      <c r="AG15" s="333" t="s">
        <v>366</v>
      </c>
      <c r="AH15" s="334"/>
      <c r="AI15" s="334"/>
      <c r="AJ15" s="334"/>
      <c r="AK15" s="334"/>
      <c r="AL15" s="335"/>
      <c r="AM15" s="333" t="s">
        <v>367</v>
      </c>
      <c r="AN15" s="334"/>
      <c r="AO15" s="334"/>
      <c r="AP15" s="334"/>
      <c r="AQ15" s="334"/>
      <c r="AR15" s="335"/>
      <c r="AS15" s="326" t="s">
        <v>263</v>
      </c>
      <c r="AT15" s="326"/>
      <c r="AU15" s="326"/>
      <c r="AV15" s="326"/>
      <c r="AW15" s="326"/>
      <c r="AX15" s="326"/>
      <c r="AY15" s="343">
        <v>8</v>
      </c>
      <c r="AZ15" s="343"/>
      <c r="BA15" s="343"/>
      <c r="BB15" s="343"/>
      <c r="BC15" s="343"/>
      <c r="BD15" s="343"/>
      <c r="BE15" s="329" t="s">
        <v>332</v>
      </c>
      <c r="BF15" s="329"/>
      <c r="BG15" s="329"/>
      <c r="BH15" s="329"/>
      <c r="BI15" s="329"/>
      <c r="BJ15" s="329"/>
      <c r="BK15" s="329"/>
      <c r="BL15" s="329" t="s">
        <v>60</v>
      </c>
      <c r="BM15" s="329"/>
      <c r="BN15" s="329"/>
      <c r="BO15" s="329"/>
      <c r="BP15" s="329"/>
      <c r="BQ15" s="329"/>
      <c r="BR15" s="329"/>
      <c r="BS15" s="329" t="s">
        <v>60</v>
      </c>
      <c r="BT15" s="329"/>
      <c r="BU15" s="329"/>
      <c r="BV15" s="329"/>
      <c r="BW15" s="329"/>
      <c r="BX15" s="329"/>
      <c r="BY15" s="329"/>
      <c r="BZ15" s="326">
        <v>3</v>
      </c>
      <c r="CA15" s="326"/>
      <c r="CB15" s="326"/>
      <c r="CC15" s="326"/>
      <c r="CD15" s="326"/>
      <c r="CE15" s="326"/>
      <c r="CF15" s="326" t="s">
        <v>60</v>
      </c>
      <c r="CG15" s="326"/>
      <c r="CH15" s="326"/>
      <c r="CI15" s="326"/>
      <c r="CJ15" s="326"/>
      <c r="CK15" s="326"/>
      <c r="CL15" s="326" t="s">
        <v>60</v>
      </c>
      <c r="CM15" s="326"/>
      <c r="CN15" s="326"/>
      <c r="CO15" s="326"/>
      <c r="CP15" s="326"/>
      <c r="CQ15" s="326"/>
      <c r="CR15" s="326">
        <v>3</v>
      </c>
      <c r="CS15" s="326"/>
      <c r="CT15" s="326"/>
      <c r="CU15" s="326"/>
      <c r="CV15" s="326"/>
      <c r="CW15" s="326"/>
      <c r="CX15" s="326" t="s">
        <v>60</v>
      </c>
      <c r="CY15" s="326"/>
      <c r="CZ15" s="326"/>
      <c r="DA15" s="326"/>
      <c r="DB15" s="326"/>
      <c r="DC15" s="326"/>
      <c r="DD15" s="326" t="s">
        <v>60</v>
      </c>
      <c r="DE15" s="326"/>
      <c r="DF15" s="326"/>
      <c r="DG15" s="326"/>
      <c r="DH15" s="326"/>
      <c r="DI15" s="326"/>
      <c r="DJ15" s="326" t="s">
        <v>60</v>
      </c>
      <c r="DK15" s="326"/>
      <c r="DL15" s="326"/>
      <c r="DM15" s="326"/>
      <c r="DN15" s="326"/>
      <c r="DO15" s="326"/>
      <c r="DP15" s="326">
        <v>3</v>
      </c>
      <c r="DQ15" s="326"/>
      <c r="DR15" s="326"/>
      <c r="DS15" s="326"/>
      <c r="DT15" s="326"/>
      <c r="DU15" s="326"/>
      <c r="DV15" s="326" t="s">
        <v>60</v>
      </c>
      <c r="DW15" s="326"/>
      <c r="DX15" s="326"/>
      <c r="DY15" s="326"/>
      <c r="DZ15" s="326"/>
      <c r="EA15" s="326"/>
      <c r="EB15" s="343">
        <f>0.7+7.5+4.5</f>
        <v>12.7</v>
      </c>
      <c r="EC15" s="343"/>
      <c r="ED15" s="343"/>
      <c r="EE15" s="343"/>
      <c r="EF15" s="343"/>
      <c r="EG15" s="343"/>
      <c r="EH15" s="343"/>
      <c r="EI15" s="343"/>
      <c r="EJ15" s="329" t="s">
        <v>60</v>
      </c>
      <c r="EK15" s="329"/>
      <c r="EL15" s="329"/>
      <c r="EM15" s="329"/>
      <c r="EN15" s="329"/>
      <c r="EO15" s="329"/>
      <c r="EP15" s="347" t="s">
        <v>60</v>
      </c>
      <c r="EQ15" s="347"/>
      <c r="ER15" s="347"/>
      <c r="ES15" s="347"/>
      <c r="ET15" s="347"/>
      <c r="EU15" s="347"/>
      <c r="EV15" s="348" t="s">
        <v>60</v>
      </c>
      <c r="EW15" s="348"/>
      <c r="EX15" s="348"/>
      <c r="EY15" s="348"/>
      <c r="EZ15" s="348"/>
      <c r="FA15" s="347" t="s">
        <v>60</v>
      </c>
      <c r="FB15" s="347"/>
      <c r="FC15" s="347"/>
      <c r="FD15" s="347"/>
      <c r="FE15" s="347"/>
      <c r="FF15" s="326">
        <v>0</v>
      </c>
      <c r="FG15" s="326"/>
      <c r="FH15" s="326"/>
      <c r="FI15" s="326"/>
      <c r="FJ15" s="326"/>
      <c r="FK15" s="326"/>
    </row>
    <row r="16" spans="1:167" s="34" customFormat="1" ht="65.099999999999994" customHeight="1" x14ac:dyDescent="0.2">
      <c r="A16" s="328" t="s">
        <v>9</v>
      </c>
      <c r="B16" s="328"/>
      <c r="C16" s="328"/>
      <c r="D16" s="328"/>
      <c r="E16" s="328"/>
      <c r="F16" s="328"/>
      <c r="G16" s="327" t="s">
        <v>309</v>
      </c>
      <c r="H16" s="327"/>
      <c r="I16" s="327"/>
      <c r="J16" s="327"/>
      <c r="K16" s="327"/>
      <c r="L16" s="327"/>
      <c r="M16" s="329" t="s">
        <v>332</v>
      </c>
      <c r="N16" s="329"/>
      <c r="O16" s="329"/>
      <c r="P16" s="329"/>
      <c r="Q16" s="329"/>
      <c r="R16" s="329"/>
      <c r="S16" s="316" t="s">
        <v>374</v>
      </c>
      <c r="T16" s="317"/>
      <c r="U16" s="317"/>
      <c r="V16" s="317"/>
      <c r="W16" s="317"/>
      <c r="X16" s="317"/>
      <c r="Y16" s="317"/>
      <c r="Z16" s="318"/>
      <c r="AA16" s="329">
        <v>6</v>
      </c>
      <c r="AB16" s="329"/>
      <c r="AC16" s="329"/>
      <c r="AD16" s="329"/>
      <c r="AE16" s="329"/>
      <c r="AF16" s="329"/>
      <c r="AG16" s="333" t="s">
        <v>375</v>
      </c>
      <c r="AH16" s="334"/>
      <c r="AI16" s="334"/>
      <c r="AJ16" s="334"/>
      <c r="AK16" s="334"/>
      <c r="AL16" s="335"/>
      <c r="AM16" s="333" t="s">
        <v>376</v>
      </c>
      <c r="AN16" s="334"/>
      <c r="AO16" s="334"/>
      <c r="AP16" s="334"/>
      <c r="AQ16" s="334"/>
      <c r="AR16" s="335"/>
      <c r="AS16" s="326" t="s">
        <v>263</v>
      </c>
      <c r="AT16" s="326"/>
      <c r="AU16" s="326"/>
      <c r="AV16" s="326"/>
      <c r="AW16" s="326"/>
      <c r="AX16" s="326"/>
      <c r="AY16" s="343">
        <v>7</v>
      </c>
      <c r="AZ16" s="343"/>
      <c r="BA16" s="343"/>
      <c r="BB16" s="343"/>
      <c r="BC16" s="343"/>
      <c r="BD16" s="343"/>
      <c r="BE16" s="329" t="s">
        <v>332</v>
      </c>
      <c r="BF16" s="329"/>
      <c r="BG16" s="329"/>
      <c r="BH16" s="329"/>
      <c r="BI16" s="329"/>
      <c r="BJ16" s="329"/>
      <c r="BK16" s="329"/>
      <c r="BL16" s="329" t="s">
        <v>60</v>
      </c>
      <c r="BM16" s="329"/>
      <c r="BN16" s="329"/>
      <c r="BO16" s="329"/>
      <c r="BP16" s="329"/>
      <c r="BQ16" s="329"/>
      <c r="BR16" s="329"/>
      <c r="BS16" s="329" t="s">
        <v>60</v>
      </c>
      <c r="BT16" s="329"/>
      <c r="BU16" s="329"/>
      <c r="BV16" s="329"/>
      <c r="BW16" s="329"/>
      <c r="BX16" s="329"/>
      <c r="BY16" s="329"/>
      <c r="BZ16" s="326">
        <v>1</v>
      </c>
      <c r="CA16" s="326"/>
      <c r="CB16" s="326"/>
      <c r="CC16" s="326"/>
      <c r="CD16" s="326"/>
      <c r="CE16" s="326"/>
      <c r="CF16" s="326" t="s">
        <v>60</v>
      </c>
      <c r="CG16" s="326"/>
      <c r="CH16" s="326"/>
      <c r="CI16" s="326"/>
      <c r="CJ16" s="326"/>
      <c r="CK16" s="326"/>
      <c r="CL16" s="326" t="s">
        <v>60</v>
      </c>
      <c r="CM16" s="326"/>
      <c r="CN16" s="326"/>
      <c r="CO16" s="326"/>
      <c r="CP16" s="326"/>
      <c r="CQ16" s="326"/>
      <c r="CR16" s="326">
        <v>1</v>
      </c>
      <c r="CS16" s="326"/>
      <c r="CT16" s="326"/>
      <c r="CU16" s="326"/>
      <c r="CV16" s="326"/>
      <c r="CW16" s="326"/>
      <c r="CX16" s="326" t="s">
        <v>60</v>
      </c>
      <c r="CY16" s="326"/>
      <c r="CZ16" s="326"/>
      <c r="DA16" s="326"/>
      <c r="DB16" s="326"/>
      <c r="DC16" s="326"/>
      <c r="DD16" s="326" t="s">
        <v>60</v>
      </c>
      <c r="DE16" s="326"/>
      <c r="DF16" s="326"/>
      <c r="DG16" s="326"/>
      <c r="DH16" s="326"/>
      <c r="DI16" s="326"/>
      <c r="DJ16" s="326" t="s">
        <v>60</v>
      </c>
      <c r="DK16" s="326"/>
      <c r="DL16" s="326"/>
      <c r="DM16" s="326"/>
      <c r="DN16" s="326"/>
      <c r="DO16" s="326"/>
      <c r="DP16" s="326">
        <v>1</v>
      </c>
      <c r="DQ16" s="326"/>
      <c r="DR16" s="326"/>
      <c r="DS16" s="326"/>
      <c r="DT16" s="326"/>
      <c r="DU16" s="326"/>
      <c r="DV16" s="326" t="s">
        <v>60</v>
      </c>
      <c r="DW16" s="326"/>
      <c r="DX16" s="326"/>
      <c r="DY16" s="326"/>
      <c r="DZ16" s="326"/>
      <c r="EA16" s="326"/>
      <c r="EB16" s="343">
        <v>80.5</v>
      </c>
      <c r="EC16" s="343"/>
      <c r="ED16" s="343"/>
      <c r="EE16" s="343"/>
      <c r="EF16" s="343"/>
      <c r="EG16" s="343"/>
      <c r="EH16" s="343"/>
      <c r="EI16" s="343"/>
      <c r="EJ16" s="329" t="s">
        <v>60</v>
      </c>
      <c r="EK16" s="329"/>
      <c r="EL16" s="329"/>
      <c r="EM16" s="329"/>
      <c r="EN16" s="329"/>
      <c r="EO16" s="329"/>
      <c r="EP16" s="347" t="s">
        <v>60</v>
      </c>
      <c r="EQ16" s="347"/>
      <c r="ER16" s="347"/>
      <c r="ES16" s="347"/>
      <c r="ET16" s="347"/>
      <c r="EU16" s="347"/>
      <c r="EV16" s="348" t="s">
        <v>60</v>
      </c>
      <c r="EW16" s="348"/>
      <c r="EX16" s="348"/>
      <c r="EY16" s="348"/>
      <c r="EZ16" s="348"/>
      <c r="FA16" s="347" t="s">
        <v>60</v>
      </c>
      <c r="FB16" s="347"/>
      <c r="FC16" s="347"/>
      <c r="FD16" s="347"/>
      <c r="FE16" s="347"/>
      <c r="FF16" s="326">
        <v>0</v>
      </c>
      <c r="FG16" s="326"/>
      <c r="FH16" s="326"/>
      <c r="FI16" s="326"/>
      <c r="FJ16" s="326"/>
      <c r="FK16" s="326"/>
    </row>
    <row r="17" spans="1:167" s="34" customFormat="1" ht="65.099999999999994" customHeight="1" x14ac:dyDescent="0.2">
      <c r="A17" s="328" t="s">
        <v>10</v>
      </c>
      <c r="B17" s="328"/>
      <c r="C17" s="328"/>
      <c r="D17" s="328"/>
      <c r="E17" s="328"/>
      <c r="F17" s="328"/>
      <c r="G17" s="327" t="s">
        <v>309</v>
      </c>
      <c r="H17" s="327"/>
      <c r="I17" s="327"/>
      <c r="J17" s="327"/>
      <c r="K17" s="327"/>
      <c r="L17" s="327"/>
      <c r="M17" s="329" t="s">
        <v>332</v>
      </c>
      <c r="N17" s="329"/>
      <c r="O17" s="329"/>
      <c r="P17" s="329"/>
      <c r="Q17" s="329"/>
      <c r="R17" s="329"/>
      <c r="S17" s="316" t="s">
        <v>374</v>
      </c>
      <c r="T17" s="317"/>
      <c r="U17" s="317"/>
      <c r="V17" s="317"/>
      <c r="W17" s="317"/>
      <c r="X17" s="317"/>
      <c r="Y17" s="317"/>
      <c r="Z17" s="318"/>
      <c r="AA17" s="329">
        <v>6</v>
      </c>
      <c r="AB17" s="329"/>
      <c r="AC17" s="329"/>
      <c r="AD17" s="329"/>
      <c r="AE17" s="329"/>
      <c r="AF17" s="329"/>
      <c r="AG17" s="333" t="s">
        <v>380</v>
      </c>
      <c r="AH17" s="334"/>
      <c r="AI17" s="334"/>
      <c r="AJ17" s="334"/>
      <c r="AK17" s="334"/>
      <c r="AL17" s="335"/>
      <c r="AM17" s="333" t="s">
        <v>381</v>
      </c>
      <c r="AN17" s="334"/>
      <c r="AO17" s="334"/>
      <c r="AP17" s="334"/>
      <c r="AQ17" s="334"/>
      <c r="AR17" s="335"/>
      <c r="AS17" s="326" t="s">
        <v>263</v>
      </c>
      <c r="AT17" s="326"/>
      <c r="AU17" s="326"/>
      <c r="AV17" s="326"/>
      <c r="AW17" s="326"/>
      <c r="AX17" s="326"/>
      <c r="AY17" s="343">
        <v>7.1</v>
      </c>
      <c r="AZ17" s="343"/>
      <c r="BA17" s="343"/>
      <c r="BB17" s="343"/>
      <c r="BC17" s="343"/>
      <c r="BD17" s="343"/>
      <c r="BE17" s="329" t="s">
        <v>332</v>
      </c>
      <c r="BF17" s="329"/>
      <c r="BG17" s="329"/>
      <c r="BH17" s="329"/>
      <c r="BI17" s="329"/>
      <c r="BJ17" s="329"/>
      <c r="BK17" s="329"/>
      <c r="BL17" s="329" t="s">
        <v>60</v>
      </c>
      <c r="BM17" s="329"/>
      <c r="BN17" s="329"/>
      <c r="BO17" s="329"/>
      <c r="BP17" s="329"/>
      <c r="BQ17" s="329"/>
      <c r="BR17" s="329"/>
      <c r="BS17" s="329" t="s">
        <v>60</v>
      </c>
      <c r="BT17" s="329"/>
      <c r="BU17" s="329"/>
      <c r="BV17" s="329"/>
      <c r="BW17" s="329"/>
      <c r="BX17" s="329"/>
      <c r="BY17" s="329"/>
      <c r="BZ17" s="326">
        <v>1</v>
      </c>
      <c r="CA17" s="326"/>
      <c r="CB17" s="326"/>
      <c r="CC17" s="326"/>
      <c r="CD17" s="326"/>
      <c r="CE17" s="326"/>
      <c r="CF17" s="326" t="s">
        <v>60</v>
      </c>
      <c r="CG17" s="326"/>
      <c r="CH17" s="326"/>
      <c r="CI17" s="326"/>
      <c r="CJ17" s="326"/>
      <c r="CK17" s="326"/>
      <c r="CL17" s="326" t="s">
        <v>60</v>
      </c>
      <c r="CM17" s="326"/>
      <c r="CN17" s="326"/>
      <c r="CO17" s="326"/>
      <c r="CP17" s="326"/>
      <c r="CQ17" s="326"/>
      <c r="CR17" s="326">
        <v>1</v>
      </c>
      <c r="CS17" s="326"/>
      <c r="CT17" s="326"/>
      <c r="CU17" s="326"/>
      <c r="CV17" s="326"/>
      <c r="CW17" s="326"/>
      <c r="CX17" s="326" t="s">
        <v>60</v>
      </c>
      <c r="CY17" s="326"/>
      <c r="CZ17" s="326"/>
      <c r="DA17" s="326"/>
      <c r="DB17" s="326"/>
      <c r="DC17" s="326"/>
      <c r="DD17" s="326" t="s">
        <v>60</v>
      </c>
      <c r="DE17" s="326"/>
      <c r="DF17" s="326"/>
      <c r="DG17" s="326"/>
      <c r="DH17" s="326"/>
      <c r="DI17" s="326"/>
      <c r="DJ17" s="326" t="s">
        <v>60</v>
      </c>
      <c r="DK17" s="326"/>
      <c r="DL17" s="326"/>
      <c r="DM17" s="326"/>
      <c r="DN17" s="326"/>
      <c r="DO17" s="326"/>
      <c r="DP17" s="326">
        <v>1</v>
      </c>
      <c r="DQ17" s="326"/>
      <c r="DR17" s="326"/>
      <c r="DS17" s="326"/>
      <c r="DT17" s="326"/>
      <c r="DU17" s="326"/>
      <c r="DV17" s="326" t="s">
        <v>60</v>
      </c>
      <c r="DW17" s="326"/>
      <c r="DX17" s="326"/>
      <c r="DY17" s="326"/>
      <c r="DZ17" s="326"/>
      <c r="EA17" s="326"/>
      <c r="EB17" s="343">
        <v>100.8</v>
      </c>
      <c r="EC17" s="343"/>
      <c r="ED17" s="343"/>
      <c r="EE17" s="343"/>
      <c r="EF17" s="343"/>
      <c r="EG17" s="343"/>
      <c r="EH17" s="343"/>
      <c r="EI17" s="343"/>
      <c r="EJ17" s="329" t="s">
        <v>60</v>
      </c>
      <c r="EK17" s="329"/>
      <c r="EL17" s="329"/>
      <c r="EM17" s="329"/>
      <c r="EN17" s="329"/>
      <c r="EO17" s="329"/>
      <c r="EP17" s="347" t="s">
        <v>60</v>
      </c>
      <c r="EQ17" s="347"/>
      <c r="ER17" s="347"/>
      <c r="ES17" s="347"/>
      <c r="ET17" s="347"/>
      <c r="EU17" s="347"/>
      <c r="EV17" s="348" t="s">
        <v>60</v>
      </c>
      <c r="EW17" s="348"/>
      <c r="EX17" s="348"/>
      <c r="EY17" s="348"/>
      <c r="EZ17" s="348"/>
      <c r="FA17" s="347" t="s">
        <v>60</v>
      </c>
      <c r="FB17" s="347"/>
      <c r="FC17" s="347"/>
      <c r="FD17" s="347"/>
      <c r="FE17" s="347"/>
      <c r="FF17" s="326">
        <v>0</v>
      </c>
      <c r="FG17" s="326"/>
      <c r="FH17" s="326"/>
      <c r="FI17" s="326"/>
      <c r="FJ17" s="326"/>
      <c r="FK17" s="326"/>
    </row>
    <row r="18" spans="1:167" s="34" customFormat="1" ht="65.099999999999994" customHeight="1" x14ac:dyDescent="0.2">
      <c r="A18" s="328" t="s">
        <v>11</v>
      </c>
      <c r="B18" s="328"/>
      <c r="C18" s="328"/>
      <c r="D18" s="328"/>
      <c r="E18" s="328"/>
      <c r="F18" s="328"/>
      <c r="G18" s="327" t="s">
        <v>309</v>
      </c>
      <c r="H18" s="327"/>
      <c r="I18" s="327"/>
      <c r="J18" s="327"/>
      <c r="K18" s="327"/>
      <c r="L18" s="327"/>
      <c r="M18" s="329" t="s">
        <v>332</v>
      </c>
      <c r="N18" s="329"/>
      <c r="O18" s="329"/>
      <c r="P18" s="329"/>
      <c r="Q18" s="329"/>
      <c r="R18" s="329"/>
      <c r="S18" s="316" t="s">
        <v>377</v>
      </c>
      <c r="T18" s="317"/>
      <c r="U18" s="317"/>
      <c r="V18" s="317"/>
      <c r="W18" s="317"/>
      <c r="X18" s="317"/>
      <c r="Y18" s="317"/>
      <c r="Z18" s="318"/>
      <c r="AA18" s="329">
        <v>10</v>
      </c>
      <c r="AB18" s="329"/>
      <c r="AC18" s="329"/>
      <c r="AD18" s="329"/>
      <c r="AE18" s="329"/>
      <c r="AF18" s="329"/>
      <c r="AG18" s="333" t="s">
        <v>378</v>
      </c>
      <c r="AH18" s="334"/>
      <c r="AI18" s="334"/>
      <c r="AJ18" s="334"/>
      <c r="AK18" s="334"/>
      <c r="AL18" s="335"/>
      <c r="AM18" s="333" t="s">
        <v>379</v>
      </c>
      <c r="AN18" s="334"/>
      <c r="AO18" s="334"/>
      <c r="AP18" s="334"/>
      <c r="AQ18" s="334"/>
      <c r="AR18" s="335"/>
      <c r="AS18" s="326" t="s">
        <v>263</v>
      </c>
      <c r="AT18" s="326"/>
      <c r="AU18" s="326"/>
      <c r="AV18" s="326"/>
      <c r="AW18" s="326"/>
      <c r="AX18" s="326"/>
      <c r="AY18" s="343">
        <v>6</v>
      </c>
      <c r="AZ18" s="343"/>
      <c r="BA18" s="343"/>
      <c r="BB18" s="343"/>
      <c r="BC18" s="343"/>
      <c r="BD18" s="343"/>
      <c r="BE18" s="329" t="s">
        <v>332</v>
      </c>
      <c r="BF18" s="329"/>
      <c r="BG18" s="329"/>
      <c r="BH18" s="329"/>
      <c r="BI18" s="329"/>
      <c r="BJ18" s="329"/>
      <c r="BK18" s="329"/>
      <c r="BL18" s="329" t="s">
        <v>60</v>
      </c>
      <c r="BM18" s="329"/>
      <c r="BN18" s="329"/>
      <c r="BO18" s="329"/>
      <c r="BP18" s="329"/>
      <c r="BQ18" s="329"/>
      <c r="BR18" s="329"/>
      <c r="BS18" s="329" t="s">
        <v>60</v>
      </c>
      <c r="BT18" s="329"/>
      <c r="BU18" s="329"/>
      <c r="BV18" s="329"/>
      <c r="BW18" s="329"/>
      <c r="BX18" s="329"/>
      <c r="BY18" s="329"/>
      <c r="BZ18" s="326">
        <v>1</v>
      </c>
      <c r="CA18" s="326"/>
      <c r="CB18" s="326"/>
      <c r="CC18" s="326"/>
      <c r="CD18" s="326"/>
      <c r="CE18" s="326"/>
      <c r="CF18" s="326" t="s">
        <v>60</v>
      </c>
      <c r="CG18" s="326"/>
      <c r="CH18" s="326"/>
      <c r="CI18" s="326"/>
      <c r="CJ18" s="326"/>
      <c r="CK18" s="326"/>
      <c r="CL18" s="326" t="s">
        <v>60</v>
      </c>
      <c r="CM18" s="326"/>
      <c r="CN18" s="326"/>
      <c r="CO18" s="326"/>
      <c r="CP18" s="326"/>
      <c r="CQ18" s="326"/>
      <c r="CR18" s="326">
        <v>1</v>
      </c>
      <c r="CS18" s="326"/>
      <c r="CT18" s="326"/>
      <c r="CU18" s="326"/>
      <c r="CV18" s="326"/>
      <c r="CW18" s="326"/>
      <c r="CX18" s="326" t="s">
        <v>60</v>
      </c>
      <c r="CY18" s="326"/>
      <c r="CZ18" s="326"/>
      <c r="DA18" s="326"/>
      <c r="DB18" s="326"/>
      <c r="DC18" s="326"/>
      <c r="DD18" s="326" t="s">
        <v>60</v>
      </c>
      <c r="DE18" s="326"/>
      <c r="DF18" s="326"/>
      <c r="DG18" s="326"/>
      <c r="DH18" s="326"/>
      <c r="DI18" s="326"/>
      <c r="DJ18" s="326" t="s">
        <v>60</v>
      </c>
      <c r="DK18" s="326"/>
      <c r="DL18" s="326"/>
      <c r="DM18" s="326"/>
      <c r="DN18" s="326"/>
      <c r="DO18" s="326"/>
      <c r="DP18" s="326">
        <v>1</v>
      </c>
      <c r="DQ18" s="326"/>
      <c r="DR18" s="326"/>
      <c r="DS18" s="326"/>
      <c r="DT18" s="326"/>
      <c r="DU18" s="326"/>
      <c r="DV18" s="326" t="s">
        <v>60</v>
      </c>
      <c r="DW18" s="326"/>
      <c r="DX18" s="326"/>
      <c r="DY18" s="326"/>
      <c r="DZ18" s="326"/>
      <c r="EA18" s="326"/>
      <c r="EB18" s="343">
        <v>350</v>
      </c>
      <c r="EC18" s="343"/>
      <c r="ED18" s="343"/>
      <c r="EE18" s="343"/>
      <c r="EF18" s="343"/>
      <c r="EG18" s="343"/>
      <c r="EH18" s="343"/>
      <c r="EI18" s="343"/>
      <c r="EJ18" s="329" t="s">
        <v>60</v>
      </c>
      <c r="EK18" s="329"/>
      <c r="EL18" s="329"/>
      <c r="EM18" s="329"/>
      <c r="EN18" s="329"/>
      <c r="EO18" s="329"/>
      <c r="EP18" s="347" t="s">
        <v>60</v>
      </c>
      <c r="EQ18" s="347"/>
      <c r="ER18" s="347"/>
      <c r="ES18" s="347"/>
      <c r="ET18" s="347"/>
      <c r="EU18" s="347"/>
      <c r="EV18" s="348" t="s">
        <v>60</v>
      </c>
      <c r="EW18" s="348"/>
      <c r="EX18" s="348"/>
      <c r="EY18" s="348"/>
      <c r="EZ18" s="348"/>
      <c r="FA18" s="347" t="s">
        <v>60</v>
      </c>
      <c r="FB18" s="347"/>
      <c r="FC18" s="347"/>
      <c r="FD18" s="347"/>
      <c r="FE18" s="347"/>
      <c r="FF18" s="326">
        <v>0</v>
      </c>
      <c r="FG18" s="326"/>
      <c r="FH18" s="326"/>
      <c r="FI18" s="326"/>
      <c r="FJ18" s="326"/>
      <c r="FK18" s="326"/>
    </row>
    <row r="19" spans="1:167" s="34" customFormat="1" ht="66" customHeight="1" x14ac:dyDescent="0.2">
      <c r="A19" s="328" t="s">
        <v>12</v>
      </c>
      <c r="B19" s="328"/>
      <c r="C19" s="328"/>
      <c r="D19" s="328"/>
      <c r="E19" s="328"/>
      <c r="F19" s="328"/>
      <c r="G19" s="327" t="s">
        <v>309</v>
      </c>
      <c r="H19" s="327"/>
      <c r="I19" s="327"/>
      <c r="J19" s="327"/>
      <c r="K19" s="327"/>
      <c r="L19" s="327"/>
      <c r="M19" s="329" t="s">
        <v>358</v>
      </c>
      <c r="N19" s="329"/>
      <c r="O19" s="329"/>
      <c r="P19" s="329"/>
      <c r="Q19" s="329"/>
      <c r="R19" s="329"/>
      <c r="S19" s="316" t="s">
        <v>359</v>
      </c>
      <c r="T19" s="317"/>
      <c r="U19" s="317"/>
      <c r="V19" s="317"/>
      <c r="W19" s="317"/>
      <c r="X19" s="317"/>
      <c r="Y19" s="317"/>
      <c r="Z19" s="318"/>
      <c r="AA19" s="329">
        <v>10</v>
      </c>
      <c r="AB19" s="329"/>
      <c r="AC19" s="329"/>
      <c r="AD19" s="329"/>
      <c r="AE19" s="329"/>
      <c r="AF19" s="329"/>
      <c r="AG19" s="333" t="s">
        <v>360</v>
      </c>
      <c r="AH19" s="334"/>
      <c r="AI19" s="334"/>
      <c r="AJ19" s="334"/>
      <c r="AK19" s="334"/>
      <c r="AL19" s="335"/>
      <c r="AM19" s="333" t="s">
        <v>361</v>
      </c>
      <c r="AN19" s="334"/>
      <c r="AO19" s="334"/>
      <c r="AP19" s="334"/>
      <c r="AQ19" s="334"/>
      <c r="AR19" s="335"/>
      <c r="AS19" s="326" t="s">
        <v>268</v>
      </c>
      <c r="AT19" s="326"/>
      <c r="AU19" s="326"/>
      <c r="AV19" s="326"/>
      <c r="AW19" s="326"/>
      <c r="AX19" s="326"/>
      <c r="AY19" s="326">
        <v>0</v>
      </c>
      <c r="AZ19" s="326"/>
      <c r="BA19" s="326"/>
      <c r="BB19" s="326"/>
      <c r="BC19" s="326"/>
      <c r="BD19" s="326"/>
      <c r="BE19" s="316" t="s">
        <v>358</v>
      </c>
      <c r="BF19" s="317"/>
      <c r="BG19" s="317"/>
      <c r="BH19" s="317"/>
      <c r="BI19" s="317"/>
      <c r="BJ19" s="317"/>
      <c r="BK19" s="318"/>
      <c r="BL19" s="316" t="s">
        <v>60</v>
      </c>
      <c r="BM19" s="317"/>
      <c r="BN19" s="317"/>
      <c r="BO19" s="317"/>
      <c r="BP19" s="317"/>
      <c r="BQ19" s="317"/>
      <c r="BR19" s="318"/>
      <c r="BS19" s="316" t="s">
        <v>60</v>
      </c>
      <c r="BT19" s="317"/>
      <c r="BU19" s="317"/>
      <c r="BV19" s="317"/>
      <c r="BW19" s="317"/>
      <c r="BX19" s="317"/>
      <c r="BY19" s="318"/>
      <c r="BZ19" s="326">
        <v>1</v>
      </c>
      <c r="CA19" s="326"/>
      <c r="CB19" s="326"/>
      <c r="CC19" s="326"/>
      <c r="CD19" s="326"/>
      <c r="CE19" s="326"/>
      <c r="CF19" s="326">
        <v>0</v>
      </c>
      <c r="CG19" s="326"/>
      <c r="CH19" s="326"/>
      <c r="CI19" s="326"/>
      <c r="CJ19" s="326"/>
      <c r="CK19" s="326"/>
      <c r="CL19" s="326">
        <v>0</v>
      </c>
      <c r="CM19" s="326"/>
      <c r="CN19" s="326"/>
      <c r="CO19" s="326"/>
      <c r="CP19" s="326"/>
      <c r="CQ19" s="326"/>
      <c r="CR19" s="326">
        <v>1</v>
      </c>
      <c r="CS19" s="326"/>
      <c r="CT19" s="326"/>
      <c r="CU19" s="326"/>
      <c r="CV19" s="326"/>
      <c r="CW19" s="326"/>
      <c r="CX19" s="326">
        <v>0</v>
      </c>
      <c r="CY19" s="326"/>
      <c r="CZ19" s="326"/>
      <c r="DA19" s="326"/>
      <c r="DB19" s="326"/>
      <c r="DC19" s="326"/>
      <c r="DD19" s="326">
        <v>0</v>
      </c>
      <c r="DE19" s="326"/>
      <c r="DF19" s="326"/>
      <c r="DG19" s="326"/>
      <c r="DH19" s="326"/>
      <c r="DI19" s="326"/>
      <c r="DJ19" s="326">
        <v>1</v>
      </c>
      <c r="DK19" s="326"/>
      <c r="DL19" s="326"/>
      <c r="DM19" s="326"/>
      <c r="DN19" s="326"/>
      <c r="DO19" s="326"/>
      <c r="DP19" s="326">
        <v>0</v>
      </c>
      <c r="DQ19" s="326"/>
      <c r="DR19" s="326"/>
      <c r="DS19" s="326"/>
      <c r="DT19" s="326"/>
      <c r="DU19" s="326"/>
      <c r="DV19" s="329">
        <v>0</v>
      </c>
      <c r="DW19" s="329"/>
      <c r="DX19" s="329"/>
      <c r="DY19" s="329"/>
      <c r="DZ19" s="329"/>
      <c r="EA19" s="329"/>
      <c r="EB19" s="326">
        <v>0</v>
      </c>
      <c r="EC19" s="326"/>
      <c r="ED19" s="326"/>
      <c r="EE19" s="326"/>
      <c r="EF19" s="326"/>
      <c r="EG19" s="326"/>
      <c r="EH19" s="326"/>
      <c r="EI19" s="326"/>
      <c r="EJ19" s="329" t="s">
        <v>60</v>
      </c>
      <c r="EK19" s="329"/>
      <c r="EL19" s="329"/>
      <c r="EM19" s="329"/>
      <c r="EN19" s="329"/>
      <c r="EO19" s="329"/>
      <c r="EP19" s="347" t="s">
        <v>362</v>
      </c>
      <c r="EQ19" s="347"/>
      <c r="ER19" s="347"/>
      <c r="ES19" s="347"/>
      <c r="ET19" s="347"/>
      <c r="EU19" s="347"/>
      <c r="EV19" s="347" t="s">
        <v>363</v>
      </c>
      <c r="EW19" s="347"/>
      <c r="EX19" s="347"/>
      <c r="EY19" s="347"/>
      <c r="EZ19" s="347"/>
      <c r="FA19" s="328" t="s">
        <v>364</v>
      </c>
      <c r="FB19" s="328"/>
      <c r="FC19" s="328"/>
      <c r="FD19" s="328"/>
      <c r="FE19" s="328"/>
      <c r="FF19" s="326">
        <v>0</v>
      </c>
      <c r="FG19" s="326"/>
      <c r="FH19" s="326"/>
      <c r="FI19" s="326"/>
      <c r="FJ19" s="326"/>
      <c r="FK19" s="326"/>
    </row>
    <row r="20" spans="1:167" s="34" customFormat="1" ht="65.099999999999994" customHeight="1" x14ac:dyDescent="0.2">
      <c r="A20" s="328" t="s">
        <v>13</v>
      </c>
      <c r="B20" s="328"/>
      <c r="C20" s="328"/>
      <c r="D20" s="328"/>
      <c r="E20" s="328"/>
      <c r="F20" s="328"/>
      <c r="G20" s="327" t="s">
        <v>309</v>
      </c>
      <c r="H20" s="327"/>
      <c r="I20" s="327"/>
      <c r="J20" s="327"/>
      <c r="K20" s="327"/>
      <c r="L20" s="327"/>
      <c r="M20" s="329" t="s">
        <v>332</v>
      </c>
      <c r="N20" s="329"/>
      <c r="O20" s="329"/>
      <c r="P20" s="329"/>
      <c r="Q20" s="329"/>
      <c r="R20" s="329"/>
      <c r="S20" s="316" t="s">
        <v>382</v>
      </c>
      <c r="T20" s="317"/>
      <c r="U20" s="317"/>
      <c r="V20" s="317"/>
      <c r="W20" s="317"/>
      <c r="X20" s="317"/>
      <c r="Y20" s="317"/>
      <c r="Z20" s="318"/>
      <c r="AA20" s="329">
        <v>6</v>
      </c>
      <c r="AB20" s="329"/>
      <c r="AC20" s="329"/>
      <c r="AD20" s="329"/>
      <c r="AE20" s="329"/>
      <c r="AF20" s="329"/>
      <c r="AG20" s="333" t="s">
        <v>383</v>
      </c>
      <c r="AH20" s="334"/>
      <c r="AI20" s="334"/>
      <c r="AJ20" s="334"/>
      <c r="AK20" s="334"/>
      <c r="AL20" s="335"/>
      <c r="AM20" s="333" t="s">
        <v>384</v>
      </c>
      <c r="AN20" s="334"/>
      <c r="AO20" s="334"/>
      <c r="AP20" s="334"/>
      <c r="AQ20" s="334"/>
      <c r="AR20" s="335"/>
      <c r="AS20" s="326" t="s">
        <v>263</v>
      </c>
      <c r="AT20" s="326"/>
      <c r="AU20" s="326"/>
      <c r="AV20" s="326"/>
      <c r="AW20" s="326"/>
      <c r="AX20" s="326"/>
      <c r="AY20" s="343">
        <v>7</v>
      </c>
      <c r="AZ20" s="343"/>
      <c r="BA20" s="343"/>
      <c r="BB20" s="343"/>
      <c r="BC20" s="343"/>
      <c r="BD20" s="343"/>
      <c r="BE20" s="329" t="s">
        <v>332</v>
      </c>
      <c r="BF20" s="329"/>
      <c r="BG20" s="329"/>
      <c r="BH20" s="329"/>
      <c r="BI20" s="329"/>
      <c r="BJ20" s="329"/>
      <c r="BK20" s="329"/>
      <c r="BL20" s="329" t="s">
        <v>60</v>
      </c>
      <c r="BM20" s="329"/>
      <c r="BN20" s="329"/>
      <c r="BO20" s="329"/>
      <c r="BP20" s="329"/>
      <c r="BQ20" s="329"/>
      <c r="BR20" s="329"/>
      <c r="BS20" s="329" t="s">
        <v>60</v>
      </c>
      <c r="BT20" s="329"/>
      <c r="BU20" s="329"/>
      <c r="BV20" s="329"/>
      <c r="BW20" s="329"/>
      <c r="BX20" s="329"/>
      <c r="BY20" s="329"/>
      <c r="BZ20" s="326">
        <v>1</v>
      </c>
      <c r="CA20" s="326"/>
      <c r="CB20" s="326"/>
      <c r="CC20" s="326"/>
      <c r="CD20" s="326"/>
      <c r="CE20" s="326"/>
      <c r="CF20" s="326" t="s">
        <v>60</v>
      </c>
      <c r="CG20" s="326"/>
      <c r="CH20" s="326"/>
      <c r="CI20" s="326"/>
      <c r="CJ20" s="326"/>
      <c r="CK20" s="326"/>
      <c r="CL20" s="326" t="s">
        <v>60</v>
      </c>
      <c r="CM20" s="326"/>
      <c r="CN20" s="326"/>
      <c r="CO20" s="326"/>
      <c r="CP20" s="326"/>
      <c r="CQ20" s="326"/>
      <c r="CR20" s="326">
        <v>1</v>
      </c>
      <c r="CS20" s="326"/>
      <c r="CT20" s="326"/>
      <c r="CU20" s="326"/>
      <c r="CV20" s="326"/>
      <c r="CW20" s="326"/>
      <c r="CX20" s="326" t="s">
        <v>60</v>
      </c>
      <c r="CY20" s="326"/>
      <c r="CZ20" s="326"/>
      <c r="DA20" s="326"/>
      <c r="DB20" s="326"/>
      <c r="DC20" s="326"/>
      <c r="DD20" s="326" t="s">
        <v>60</v>
      </c>
      <c r="DE20" s="326"/>
      <c r="DF20" s="326"/>
      <c r="DG20" s="326"/>
      <c r="DH20" s="326"/>
      <c r="DI20" s="326"/>
      <c r="DJ20" s="326" t="s">
        <v>60</v>
      </c>
      <c r="DK20" s="326"/>
      <c r="DL20" s="326"/>
      <c r="DM20" s="326"/>
      <c r="DN20" s="326"/>
      <c r="DO20" s="326"/>
      <c r="DP20" s="326">
        <v>1</v>
      </c>
      <c r="DQ20" s="326"/>
      <c r="DR20" s="326"/>
      <c r="DS20" s="326"/>
      <c r="DT20" s="326"/>
      <c r="DU20" s="326"/>
      <c r="DV20" s="326" t="s">
        <v>60</v>
      </c>
      <c r="DW20" s="326"/>
      <c r="DX20" s="326"/>
      <c r="DY20" s="326"/>
      <c r="DZ20" s="326"/>
      <c r="EA20" s="326"/>
      <c r="EB20" s="343">
        <v>40</v>
      </c>
      <c r="EC20" s="343"/>
      <c r="ED20" s="343"/>
      <c r="EE20" s="343"/>
      <c r="EF20" s="343"/>
      <c r="EG20" s="343"/>
      <c r="EH20" s="343"/>
      <c r="EI20" s="343"/>
      <c r="EJ20" s="329" t="s">
        <v>60</v>
      </c>
      <c r="EK20" s="329"/>
      <c r="EL20" s="329"/>
      <c r="EM20" s="329"/>
      <c r="EN20" s="329"/>
      <c r="EO20" s="329"/>
      <c r="EP20" s="347" t="s">
        <v>60</v>
      </c>
      <c r="EQ20" s="347"/>
      <c r="ER20" s="347"/>
      <c r="ES20" s="347"/>
      <c r="ET20" s="347"/>
      <c r="EU20" s="347"/>
      <c r="EV20" s="348" t="s">
        <v>60</v>
      </c>
      <c r="EW20" s="348"/>
      <c r="EX20" s="348"/>
      <c r="EY20" s="348"/>
      <c r="EZ20" s="348"/>
      <c r="FA20" s="347" t="s">
        <v>60</v>
      </c>
      <c r="FB20" s="347"/>
      <c r="FC20" s="347"/>
      <c r="FD20" s="347"/>
      <c r="FE20" s="347"/>
      <c r="FF20" s="326">
        <v>0</v>
      </c>
      <c r="FG20" s="326"/>
      <c r="FH20" s="326"/>
      <c r="FI20" s="326"/>
      <c r="FJ20" s="326"/>
      <c r="FK20" s="326"/>
    </row>
    <row r="21" spans="1:167" s="34" customFormat="1" ht="65.099999999999994" customHeight="1" x14ac:dyDescent="0.2">
      <c r="A21" s="328" t="s">
        <v>14</v>
      </c>
      <c r="B21" s="328"/>
      <c r="C21" s="328"/>
      <c r="D21" s="328"/>
      <c r="E21" s="328"/>
      <c r="F21" s="328"/>
      <c r="G21" s="327" t="s">
        <v>309</v>
      </c>
      <c r="H21" s="327"/>
      <c r="I21" s="327"/>
      <c r="J21" s="327"/>
      <c r="K21" s="327"/>
      <c r="L21" s="327"/>
      <c r="M21" s="329" t="s">
        <v>332</v>
      </c>
      <c r="N21" s="329"/>
      <c r="O21" s="329"/>
      <c r="P21" s="329"/>
      <c r="Q21" s="329"/>
      <c r="R21" s="329"/>
      <c r="S21" s="316" t="s">
        <v>385</v>
      </c>
      <c r="T21" s="317"/>
      <c r="U21" s="317"/>
      <c r="V21" s="317"/>
      <c r="W21" s="317"/>
      <c r="X21" s="317"/>
      <c r="Y21" s="317"/>
      <c r="Z21" s="318"/>
      <c r="AA21" s="329">
        <v>6</v>
      </c>
      <c r="AB21" s="329"/>
      <c r="AC21" s="329"/>
      <c r="AD21" s="329"/>
      <c r="AE21" s="329"/>
      <c r="AF21" s="329"/>
      <c r="AG21" s="333" t="s">
        <v>386</v>
      </c>
      <c r="AH21" s="334"/>
      <c r="AI21" s="334"/>
      <c r="AJ21" s="334"/>
      <c r="AK21" s="334"/>
      <c r="AL21" s="335"/>
      <c r="AM21" s="333" t="s">
        <v>387</v>
      </c>
      <c r="AN21" s="334"/>
      <c r="AO21" s="334"/>
      <c r="AP21" s="334"/>
      <c r="AQ21" s="334"/>
      <c r="AR21" s="335"/>
      <c r="AS21" s="326" t="s">
        <v>263</v>
      </c>
      <c r="AT21" s="326"/>
      <c r="AU21" s="326"/>
      <c r="AV21" s="326"/>
      <c r="AW21" s="326"/>
      <c r="AX21" s="326"/>
      <c r="AY21" s="343">
        <v>8</v>
      </c>
      <c r="AZ21" s="343"/>
      <c r="BA21" s="343"/>
      <c r="BB21" s="343"/>
      <c r="BC21" s="343"/>
      <c r="BD21" s="343"/>
      <c r="BE21" s="329" t="s">
        <v>332</v>
      </c>
      <c r="BF21" s="329"/>
      <c r="BG21" s="329"/>
      <c r="BH21" s="329"/>
      <c r="BI21" s="329"/>
      <c r="BJ21" s="329"/>
      <c r="BK21" s="329"/>
      <c r="BL21" s="329" t="s">
        <v>60</v>
      </c>
      <c r="BM21" s="329"/>
      <c r="BN21" s="329"/>
      <c r="BO21" s="329"/>
      <c r="BP21" s="329"/>
      <c r="BQ21" s="329"/>
      <c r="BR21" s="329"/>
      <c r="BS21" s="329" t="s">
        <v>60</v>
      </c>
      <c r="BT21" s="329"/>
      <c r="BU21" s="329"/>
      <c r="BV21" s="329"/>
      <c r="BW21" s="329"/>
      <c r="BX21" s="329"/>
      <c r="BY21" s="329"/>
      <c r="BZ21" s="326">
        <v>3</v>
      </c>
      <c r="CA21" s="326"/>
      <c r="CB21" s="326"/>
      <c r="CC21" s="326"/>
      <c r="CD21" s="326"/>
      <c r="CE21" s="326"/>
      <c r="CF21" s="326" t="s">
        <v>60</v>
      </c>
      <c r="CG21" s="326"/>
      <c r="CH21" s="326"/>
      <c r="CI21" s="326"/>
      <c r="CJ21" s="326"/>
      <c r="CK21" s="326"/>
      <c r="CL21" s="326" t="s">
        <v>60</v>
      </c>
      <c r="CM21" s="326"/>
      <c r="CN21" s="326"/>
      <c r="CO21" s="326"/>
      <c r="CP21" s="326"/>
      <c r="CQ21" s="326"/>
      <c r="CR21" s="326">
        <v>3</v>
      </c>
      <c r="CS21" s="326"/>
      <c r="CT21" s="326"/>
      <c r="CU21" s="326"/>
      <c r="CV21" s="326"/>
      <c r="CW21" s="326"/>
      <c r="CX21" s="326" t="s">
        <v>60</v>
      </c>
      <c r="CY21" s="326"/>
      <c r="CZ21" s="326"/>
      <c r="DA21" s="326"/>
      <c r="DB21" s="326"/>
      <c r="DC21" s="326"/>
      <c r="DD21" s="326" t="s">
        <v>60</v>
      </c>
      <c r="DE21" s="326"/>
      <c r="DF21" s="326"/>
      <c r="DG21" s="326"/>
      <c r="DH21" s="326"/>
      <c r="DI21" s="326"/>
      <c r="DJ21" s="326" t="s">
        <v>60</v>
      </c>
      <c r="DK21" s="326"/>
      <c r="DL21" s="326"/>
      <c r="DM21" s="326"/>
      <c r="DN21" s="326"/>
      <c r="DO21" s="326"/>
      <c r="DP21" s="326">
        <v>3</v>
      </c>
      <c r="DQ21" s="326"/>
      <c r="DR21" s="326"/>
      <c r="DS21" s="326"/>
      <c r="DT21" s="326"/>
      <c r="DU21" s="326"/>
      <c r="DV21" s="326" t="s">
        <v>60</v>
      </c>
      <c r="DW21" s="326"/>
      <c r="DX21" s="326"/>
      <c r="DY21" s="326"/>
      <c r="DZ21" s="326"/>
      <c r="EA21" s="326"/>
      <c r="EB21" s="343">
        <f>3.5+0.6+30</f>
        <v>34.1</v>
      </c>
      <c r="EC21" s="343"/>
      <c r="ED21" s="343"/>
      <c r="EE21" s="343"/>
      <c r="EF21" s="343"/>
      <c r="EG21" s="343"/>
      <c r="EH21" s="343"/>
      <c r="EI21" s="343"/>
      <c r="EJ21" s="329" t="s">
        <v>60</v>
      </c>
      <c r="EK21" s="329"/>
      <c r="EL21" s="329"/>
      <c r="EM21" s="329"/>
      <c r="EN21" s="329"/>
      <c r="EO21" s="329"/>
      <c r="EP21" s="347" t="s">
        <v>60</v>
      </c>
      <c r="EQ21" s="347"/>
      <c r="ER21" s="347"/>
      <c r="ES21" s="347"/>
      <c r="ET21" s="347"/>
      <c r="EU21" s="347"/>
      <c r="EV21" s="348" t="s">
        <v>60</v>
      </c>
      <c r="EW21" s="348"/>
      <c r="EX21" s="348"/>
      <c r="EY21" s="348"/>
      <c r="EZ21" s="348"/>
      <c r="FA21" s="347" t="s">
        <v>60</v>
      </c>
      <c r="FB21" s="347"/>
      <c r="FC21" s="347"/>
      <c r="FD21" s="347"/>
      <c r="FE21" s="347"/>
      <c r="FF21" s="326">
        <v>0</v>
      </c>
      <c r="FG21" s="326"/>
      <c r="FH21" s="326"/>
      <c r="FI21" s="326"/>
      <c r="FJ21" s="326"/>
      <c r="FK21" s="326"/>
    </row>
    <row r="22" spans="1:167" s="34" customFormat="1" ht="65.099999999999994" customHeight="1" x14ac:dyDescent="0.2">
      <c r="A22" s="328" t="s">
        <v>15</v>
      </c>
      <c r="B22" s="328"/>
      <c r="C22" s="328"/>
      <c r="D22" s="328"/>
      <c r="E22" s="328"/>
      <c r="F22" s="328"/>
      <c r="G22" s="327" t="s">
        <v>309</v>
      </c>
      <c r="H22" s="327"/>
      <c r="I22" s="327"/>
      <c r="J22" s="327"/>
      <c r="K22" s="327"/>
      <c r="L22" s="327"/>
      <c r="M22" s="329" t="s">
        <v>332</v>
      </c>
      <c r="N22" s="329"/>
      <c r="O22" s="329"/>
      <c r="P22" s="329"/>
      <c r="Q22" s="329"/>
      <c r="R22" s="329"/>
      <c r="S22" s="316" t="s">
        <v>334</v>
      </c>
      <c r="T22" s="317"/>
      <c r="U22" s="317"/>
      <c r="V22" s="317"/>
      <c r="W22" s="317"/>
      <c r="X22" s="317"/>
      <c r="Y22" s="317"/>
      <c r="Z22" s="318"/>
      <c r="AA22" s="329">
        <v>6</v>
      </c>
      <c r="AB22" s="329"/>
      <c r="AC22" s="329"/>
      <c r="AD22" s="329"/>
      <c r="AE22" s="329"/>
      <c r="AF22" s="329"/>
      <c r="AG22" s="333" t="s">
        <v>388</v>
      </c>
      <c r="AH22" s="334"/>
      <c r="AI22" s="334"/>
      <c r="AJ22" s="334"/>
      <c r="AK22" s="334"/>
      <c r="AL22" s="335"/>
      <c r="AM22" s="333" t="s">
        <v>389</v>
      </c>
      <c r="AN22" s="334"/>
      <c r="AO22" s="334"/>
      <c r="AP22" s="334"/>
      <c r="AQ22" s="334"/>
      <c r="AR22" s="335"/>
      <c r="AS22" s="326" t="s">
        <v>263</v>
      </c>
      <c r="AT22" s="326"/>
      <c r="AU22" s="326"/>
      <c r="AV22" s="326"/>
      <c r="AW22" s="326"/>
      <c r="AX22" s="326"/>
      <c r="AY22" s="343">
        <v>7.25</v>
      </c>
      <c r="AZ22" s="343"/>
      <c r="BA22" s="343"/>
      <c r="BB22" s="343"/>
      <c r="BC22" s="343"/>
      <c r="BD22" s="343"/>
      <c r="BE22" s="329" t="s">
        <v>332</v>
      </c>
      <c r="BF22" s="329"/>
      <c r="BG22" s="329"/>
      <c r="BH22" s="329"/>
      <c r="BI22" s="329"/>
      <c r="BJ22" s="329"/>
      <c r="BK22" s="329"/>
      <c r="BL22" s="329" t="s">
        <v>60</v>
      </c>
      <c r="BM22" s="329"/>
      <c r="BN22" s="329"/>
      <c r="BO22" s="329"/>
      <c r="BP22" s="329"/>
      <c r="BQ22" s="329"/>
      <c r="BR22" s="329"/>
      <c r="BS22" s="329" t="s">
        <v>60</v>
      </c>
      <c r="BT22" s="329"/>
      <c r="BU22" s="329"/>
      <c r="BV22" s="329"/>
      <c r="BW22" s="329"/>
      <c r="BX22" s="329"/>
      <c r="BY22" s="329"/>
      <c r="BZ22" s="326">
        <v>2</v>
      </c>
      <c r="CA22" s="326"/>
      <c r="CB22" s="326"/>
      <c r="CC22" s="326"/>
      <c r="CD22" s="326"/>
      <c r="CE22" s="326"/>
      <c r="CF22" s="326" t="s">
        <v>60</v>
      </c>
      <c r="CG22" s="326"/>
      <c r="CH22" s="326"/>
      <c r="CI22" s="326"/>
      <c r="CJ22" s="326"/>
      <c r="CK22" s="326"/>
      <c r="CL22" s="326" t="s">
        <v>60</v>
      </c>
      <c r="CM22" s="326"/>
      <c r="CN22" s="326"/>
      <c r="CO22" s="326"/>
      <c r="CP22" s="326"/>
      <c r="CQ22" s="326"/>
      <c r="CR22" s="326">
        <v>2</v>
      </c>
      <c r="CS22" s="326"/>
      <c r="CT22" s="326"/>
      <c r="CU22" s="326"/>
      <c r="CV22" s="326"/>
      <c r="CW22" s="326"/>
      <c r="CX22" s="326" t="s">
        <v>60</v>
      </c>
      <c r="CY22" s="326"/>
      <c r="CZ22" s="326"/>
      <c r="DA22" s="326"/>
      <c r="DB22" s="326"/>
      <c r="DC22" s="326"/>
      <c r="DD22" s="326" t="s">
        <v>60</v>
      </c>
      <c r="DE22" s="326"/>
      <c r="DF22" s="326"/>
      <c r="DG22" s="326"/>
      <c r="DH22" s="326"/>
      <c r="DI22" s="326"/>
      <c r="DJ22" s="326" t="s">
        <v>60</v>
      </c>
      <c r="DK22" s="326"/>
      <c r="DL22" s="326"/>
      <c r="DM22" s="326"/>
      <c r="DN22" s="326"/>
      <c r="DO22" s="326"/>
      <c r="DP22" s="326">
        <v>2</v>
      </c>
      <c r="DQ22" s="326"/>
      <c r="DR22" s="326"/>
      <c r="DS22" s="326"/>
      <c r="DT22" s="326"/>
      <c r="DU22" s="326"/>
      <c r="DV22" s="326" t="s">
        <v>60</v>
      </c>
      <c r="DW22" s="326"/>
      <c r="DX22" s="326"/>
      <c r="DY22" s="326"/>
      <c r="DZ22" s="326"/>
      <c r="EA22" s="326"/>
      <c r="EB22" s="343">
        <f>18+80</f>
        <v>98</v>
      </c>
      <c r="EC22" s="343"/>
      <c r="ED22" s="343"/>
      <c r="EE22" s="343"/>
      <c r="EF22" s="343"/>
      <c r="EG22" s="343"/>
      <c r="EH22" s="343"/>
      <c r="EI22" s="343"/>
      <c r="EJ22" s="329" t="s">
        <v>60</v>
      </c>
      <c r="EK22" s="329"/>
      <c r="EL22" s="329"/>
      <c r="EM22" s="329"/>
      <c r="EN22" s="329"/>
      <c r="EO22" s="329"/>
      <c r="EP22" s="347" t="s">
        <v>60</v>
      </c>
      <c r="EQ22" s="347"/>
      <c r="ER22" s="347"/>
      <c r="ES22" s="347"/>
      <c r="ET22" s="347"/>
      <c r="EU22" s="347"/>
      <c r="EV22" s="348" t="s">
        <v>60</v>
      </c>
      <c r="EW22" s="348"/>
      <c r="EX22" s="348"/>
      <c r="EY22" s="348"/>
      <c r="EZ22" s="348"/>
      <c r="FA22" s="347" t="s">
        <v>60</v>
      </c>
      <c r="FB22" s="347"/>
      <c r="FC22" s="347"/>
      <c r="FD22" s="347"/>
      <c r="FE22" s="347"/>
      <c r="FF22" s="326">
        <v>0</v>
      </c>
      <c r="FG22" s="326"/>
      <c r="FH22" s="326"/>
      <c r="FI22" s="326"/>
      <c r="FJ22" s="326"/>
      <c r="FK22" s="326"/>
    </row>
    <row r="23" spans="1:167" s="34" customFormat="1" ht="65.099999999999994" customHeight="1" x14ac:dyDescent="0.2">
      <c r="A23" s="328" t="s">
        <v>16</v>
      </c>
      <c r="B23" s="328"/>
      <c r="C23" s="328"/>
      <c r="D23" s="328"/>
      <c r="E23" s="328"/>
      <c r="F23" s="328"/>
      <c r="G23" s="327" t="s">
        <v>309</v>
      </c>
      <c r="H23" s="327"/>
      <c r="I23" s="327"/>
      <c r="J23" s="327"/>
      <c r="K23" s="327"/>
      <c r="L23" s="327"/>
      <c r="M23" s="329" t="s">
        <v>332</v>
      </c>
      <c r="N23" s="329"/>
      <c r="O23" s="329"/>
      <c r="P23" s="329"/>
      <c r="Q23" s="329"/>
      <c r="R23" s="329"/>
      <c r="S23" s="316" t="s">
        <v>334</v>
      </c>
      <c r="T23" s="317"/>
      <c r="U23" s="317"/>
      <c r="V23" s="317"/>
      <c r="W23" s="317"/>
      <c r="X23" s="317"/>
      <c r="Y23" s="317"/>
      <c r="Z23" s="318"/>
      <c r="AA23" s="329">
        <v>6</v>
      </c>
      <c r="AB23" s="329"/>
      <c r="AC23" s="329"/>
      <c r="AD23" s="329"/>
      <c r="AE23" s="329"/>
      <c r="AF23" s="329"/>
      <c r="AG23" s="333" t="s">
        <v>390</v>
      </c>
      <c r="AH23" s="334"/>
      <c r="AI23" s="334"/>
      <c r="AJ23" s="334"/>
      <c r="AK23" s="334"/>
      <c r="AL23" s="335"/>
      <c r="AM23" s="333" t="s">
        <v>391</v>
      </c>
      <c r="AN23" s="334"/>
      <c r="AO23" s="334"/>
      <c r="AP23" s="334"/>
      <c r="AQ23" s="334"/>
      <c r="AR23" s="335"/>
      <c r="AS23" s="326" t="s">
        <v>263</v>
      </c>
      <c r="AT23" s="326"/>
      <c r="AU23" s="326"/>
      <c r="AV23" s="326"/>
      <c r="AW23" s="326"/>
      <c r="AX23" s="326"/>
      <c r="AY23" s="343">
        <v>7.25</v>
      </c>
      <c r="AZ23" s="343"/>
      <c r="BA23" s="343"/>
      <c r="BB23" s="343"/>
      <c r="BC23" s="343"/>
      <c r="BD23" s="343"/>
      <c r="BE23" s="329" t="s">
        <v>332</v>
      </c>
      <c r="BF23" s="329"/>
      <c r="BG23" s="329"/>
      <c r="BH23" s="329"/>
      <c r="BI23" s="329"/>
      <c r="BJ23" s="329"/>
      <c r="BK23" s="329"/>
      <c r="BL23" s="329" t="s">
        <v>60</v>
      </c>
      <c r="BM23" s="329"/>
      <c r="BN23" s="329"/>
      <c r="BO23" s="329"/>
      <c r="BP23" s="329"/>
      <c r="BQ23" s="329"/>
      <c r="BR23" s="329"/>
      <c r="BS23" s="329" t="s">
        <v>60</v>
      </c>
      <c r="BT23" s="329"/>
      <c r="BU23" s="329"/>
      <c r="BV23" s="329"/>
      <c r="BW23" s="329"/>
      <c r="BX23" s="329"/>
      <c r="BY23" s="329"/>
      <c r="BZ23" s="326">
        <v>3</v>
      </c>
      <c r="CA23" s="326"/>
      <c r="CB23" s="326"/>
      <c r="CC23" s="326"/>
      <c r="CD23" s="326"/>
      <c r="CE23" s="326"/>
      <c r="CF23" s="326" t="s">
        <v>60</v>
      </c>
      <c r="CG23" s="326"/>
      <c r="CH23" s="326"/>
      <c r="CI23" s="326"/>
      <c r="CJ23" s="326"/>
      <c r="CK23" s="326"/>
      <c r="CL23" s="326" t="s">
        <v>60</v>
      </c>
      <c r="CM23" s="326"/>
      <c r="CN23" s="326"/>
      <c r="CO23" s="326"/>
      <c r="CP23" s="326"/>
      <c r="CQ23" s="326"/>
      <c r="CR23" s="326">
        <v>3</v>
      </c>
      <c r="CS23" s="326"/>
      <c r="CT23" s="326"/>
      <c r="CU23" s="326"/>
      <c r="CV23" s="326"/>
      <c r="CW23" s="326"/>
      <c r="CX23" s="326" t="s">
        <v>60</v>
      </c>
      <c r="CY23" s="326"/>
      <c r="CZ23" s="326"/>
      <c r="DA23" s="326"/>
      <c r="DB23" s="326"/>
      <c r="DC23" s="326"/>
      <c r="DD23" s="326" t="s">
        <v>60</v>
      </c>
      <c r="DE23" s="326"/>
      <c r="DF23" s="326"/>
      <c r="DG23" s="326"/>
      <c r="DH23" s="326"/>
      <c r="DI23" s="326"/>
      <c r="DJ23" s="326" t="s">
        <v>60</v>
      </c>
      <c r="DK23" s="326"/>
      <c r="DL23" s="326"/>
      <c r="DM23" s="326"/>
      <c r="DN23" s="326"/>
      <c r="DO23" s="326"/>
      <c r="DP23" s="326">
        <v>3</v>
      </c>
      <c r="DQ23" s="326"/>
      <c r="DR23" s="326"/>
      <c r="DS23" s="326"/>
      <c r="DT23" s="326"/>
      <c r="DU23" s="326"/>
      <c r="DV23" s="326" t="s">
        <v>60</v>
      </c>
      <c r="DW23" s="326"/>
      <c r="DX23" s="326"/>
      <c r="DY23" s="326"/>
      <c r="DZ23" s="326"/>
      <c r="EA23" s="326"/>
      <c r="EB23" s="343">
        <f>25+16+4</f>
        <v>45</v>
      </c>
      <c r="EC23" s="343"/>
      <c r="ED23" s="343"/>
      <c r="EE23" s="343"/>
      <c r="EF23" s="343"/>
      <c r="EG23" s="343"/>
      <c r="EH23" s="343"/>
      <c r="EI23" s="343"/>
      <c r="EJ23" s="329" t="s">
        <v>60</v>
      </c>
      <c r="EK23" s="329"/>
      <c r="EL23" s="329"/>
      <c r="EM23" s="329"/>
      <c r="EN23" s="329"/>
      <c r="EO23" s="329"/>
      <c r="EP23" s="347" t="s">
        <v>60</v>
      </c>
      <c r="EQ23" s="347"/>
      <c r="ER23" s="347"/>
      <c r="ES23" s="347"/>
      <c r="ET23" s="347"/>
      <c r="EU23" s="347"/>
      <c r="EV23" s="348" t="s">
        <v>60</v>
      </c>
      <c r="EW23" s="348"/>
      <c r="EX23" s="348"/>
      <c r="EY23" s="348"/>
      <c r="EZ23" s="348"/>
      <c r="FA23" s="347" t="s">
        <v>60</v>
      </c>
      <c r="FB23" s="347"/>
      <c r="FC23" s="347"/>
      <c r="FD23" s="347"/>
      <c r="FE23" s="347"/>
      <c r="FF23" s="326">
        <v>0</v>
      </c>
      <c r="FG23" s="326"/>
      <c r="FH23" s="326"/>
      <c r="FI23" s="326"/>
      <c r="FJ23" s="326"/>
      <c r="FK23" s="326"/>
    </row>
    <row r="24" spans="1:167" s="34" customFormat="1" ht="12" x14ac:dyDescent="0.2">
      <c r="A24" s="328" t="s">
        <v>258</v>
      </c>
      <c r="B24" s="328"/>
      <c r="C24" s="328"/>
      <c r="D24" s="328"/>
      <c r="E24" s="328"/>
      <c r="F24" s="328"/>
      <c r="G24" s="327"/>
      <c r="H24" s="327"/>
      <c r="I24" s="327"/>
      <c r="J24" s="327"/>
      <c r="K24" s="327"/>
      <c r="L24" s="327"/>
      <c r="M24" s="329"/>
      <c r="N24" s="329"/>
      <c r="O24" s="329"/>
      <c r="P24" s="329"/>
      <c r="Q24" s="329"/>
      <c r="R24" s="329"/>
      <c r="S24" s="330"/>
      <c r="T24" s="331"/>
      <c r="U24" s="331"/>
      <c r="V24" s="331"/>
      <c r="W24" s="331"/>
      <c r="X24" s="331"/>
      <c r="Y24" s="331"/>
      <c r="Z24" s="332"/>
      <c r="AA24" s="329"/>
      <c r="AB24" s="329"/>
      <c r="AC24" s="329"/>
      <c r="AD24" s="329"/>
      <c r="AE24" s="329"/>
      <c r="AF24" s="329"/>
      <c r="AG24" s="333"/>
      <c r="AH24" s="334"/>
      <c r="AI24" s="334"/>
      <c r="AJ24" s="334"/>
      <c r="AK24" s="334"/>
      <c r="AL24" s="335"/>
      <c r="AM24" s="333"/>
      <c r="AN24" s="334"/>
      <c r="AO24" s="334"/>
      <c r="AP24" s="334"/>
      <c r="AQ24" s="334"/>
      <c r="AR24" s="335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326"/>
      <c r="DH24" s="326"/>
      <c r="DI24" s="326"/>
      <c r="DJ24" s="326"/>
      <c r="DK24" s="326"/>
      <c r="DL24" s="326"/>
      <c r="DM24" s="326"/>
      <c r="DN24" s="326"/>
      <c r="DO24" s="326"/>
      <c r="DP24" s="326"/>
      <c r="DQ24" s="326"/>
      <c r="DR24" s="326"/>
      <c r="DS24" s="326"/>
      <c r="DT24" s="326"/>
      <c r="DU24" s="326"/>
      <c r="DV24" s="326"/>
      <c r="DW24" s="326"/>
      <c r="DX24" s="326"/>
      <c r="DY24" s="326"/>
      <c r="DZ24" s="326"/>
      <c r="EA24" s="326"/>
      <c r="EB24" s="326"/>
      <c r="EC24" s="326"/>
      <c r="ED24" s="326"/>
      <c r="EE24" s="326"/>
      <c r="EF24" s="326"/>
      <c r="EG24" s="326"/>
      <c r="EH24" s="326"/>
      <c r="EI24" s="326"/>
      <c r="EJ24" s="326"/>
      <c r="EK24" s="326"/>
      <c r="EL24" s="326"/>
      <c r="EM24" s="326"/>
      <c r="EN24" s="326"/>
      <c r="EO24" s="326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  <c r="FA24" s="328"/>
      <c r="FB24" s="328"/>
      <c r="FC24" s="328"/>
      <c r="FD24" s="328"/>
      <c r="FE24" s="328"/>
      <c r="FF24" s="326"/>
      <c r="FG24" s="326"/>
      <c r="FH24" s="326"/>
      <c r="FI24" s="326"/>
      <c r="FJ24" s="326"/>
      <c r="FK24" s="326"/>
    </row>
    <row r="25" spans="1:167" s="34" customFormat="1" ht="27" customHeight="1" x14ac:dyDescent="0.2">
      <c r="A25" s="46"/>
      <c r="B25" s="336" t="s">
        <v>259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7"/>
      <c r="AS25" s="338" t="s">
        <v>260</v>
      </c>
      <c r="AT25" s="338"/>
      <c r="AU25" s="338"/>
      <c r="AV25" s="338"/>
      <c r="AW25" s="338"/>
      <c r="AX25" s="338"/>
      <c r="AY25" s="339">
        <f>AY28+AY27+AY29+AY26</f>
        <v>0</v>
      </c>
      <c r="AZ25" s="339"/>
      <c r="BA25" s="339"/>
      <c r="BB25" s="339"/>
      <c r="BC25" s="339"/>
      <c r="BD25" s="339"/>
      <c r="BE25" s="338" t="s">
        <v>261</v>
      </c>
      <c r="BF25" s="338"/>
      <c r="BG25" s="338"/>
      <c r="BH25" s="338"/>
      <c r="BI25" s="338"/>
      <c r="BJ25" s="338"/>
      <c r="BK25" s="338"/>
      <c r="BL25" s="338" t="s">
        <v>261</v>
      </c>
      <c r="BM25" s="338"/>
      <c r="BN25" s="338"/>
      <c r="BO25" s="338"/>
      <c r="BP25" s="338"/>
      <c r="BQ25" s="338"/>
      <c r="BR25" s="338"/>
      <c r="BS25" s="338" t="s">
        <v>261</v>
      </c>
      <c r="BT25" s="338"/>
      <c r="BU25" s="338"/>
      <c r="BV25" s="338"/>
      <c r="BW25" s="338"/>
      <c r="BX25" s="338"/>
      <c r="BY25" s="338"/>
      <c r="BZ25" s="338">
        <v>17</v>
      </c>
      <c r="CA25" s="338"/>
      <c r="CB25" s="338"/>
      <c r="CC25" s="338"/>
      <c r="CD25" s="338"/>
      <c r="CE25" s="338"/>
      <c r="CF25" s="338">
        <f t="shared" ref="CF25" si="0">CF28+CF27+CF29+CF26</f>
        <v>0</v>
      </c>
      <c r="CG25" s="338"/>
      <c r="CH25" s="338"/>
      <c r="CI25" s="338"/>
      <c r="CJ25" s="338"/>
      <c r="CK25" s="338"/>
      <c r="CL25" s="338">
        <v>0</v>
      </c>
      <c r="CM25" s="338"/>
      <c r="CN25" s="338"/>
      <c r="CO25" s="338"/>
      <c r="CP25" s="338"/>
      <c r="CQ25" s="338"/>
      <c r="CR25" s="338">
        <v>17</v>
      </c>
      <c r="CS25" s="338"/>
      <c r="CT25" s="338"/>
      <c r="CU25" s="338"/>
      <c r="CV25" s="338"/>
      <c r="CW25" s="338"/>
      <c r="CX25" s="338">
        <f t="shared" ref="CX25" si="1">CX28+CX27+CX29+CX26</f>
        <v>0</v>
      </c>
      <c r="CY25" s="338"/>
      <c r="CZ25" s="338"/>
      <c r="DA25" s="338"/>
      <c r="DB25" s="338"/>
      <c r="DC25" s="338"/>
      <c r="DD25" s="338">
        <f t="shared" ref="DD25" si="2">DD28+DD27+DD29+DD26</f>
        <v>0</v>
      </c>
      <c r="DE25" s="338"/>
      <c r="DF25" s="338"/>
      <c r="DG25" s="338"/>
      <c r="DH25" s="338"/>
      <c r="DI25" s="338"/>
      <c r="DJ25" s="338">
        <v>17</v>
      </c>
      <c r="DK25" s="338"/>
      <c r="DL25" s="338"/>
      <c r="DM25" s="338"/>
      <c r="DN25" s="338"/>
      <c r="DO25" s="338"/>
      <c r="DP25" s="338">
        <v>0</v>
      </c>
      <c r="DQ25" s="338"/>
      <c r="DR25" s="338"/>
      <c r="DS25" s="338"/>
      <c r="DT25" s="338"/>
      <c r="DU25" s="338"/>
      <c r="DV25" s="338">
        <f t="shared" ref="DV25" si="3">DV28+DV27+DV29+DV26</f>
        <v>0</v>
      </c>
      <c r="DW25" s="338"/>
      <c r="DX25" s="338"/>
      <c r="DY25" s="338"/>
      <c r="DZ25" s="338"/>
      <c r="EA25" s="338"/>
      <c r="EB25" s="340">
        <f>EB28+EB29+EB26</f>
        <v>761.09999999999991</v>
      </c>
      <c r="EC25" s="338"/>
      <c r="ED25" s="338"/>
      <c r="EE25" s="338"/>
      <c r="EF25" s="338"/>
      <c r="EG25" s="338"/>
      <c r="EH25" s="338"/>
      <c r="EI25" s="338"/>
      <c r="EJ25" s="341" t="s">
        <v>60</v>
      </c>
      <c r="EK25" s="341"/>
      <c r="EL25" s="341"/>
      <c r="EM25" s="341"/>
      <c r="EN25" s="341"/>
      <c r="EO25" s="341"/>
      <c r="EP25" s="342" t="s">
        <v>261</v>
      </c>
      <c r="EQ25" s="342"/>
      <c r="ER25" s="342"/>
      <c r="ES25" s="342"/>
      <c r="ET25" s="342"/>
      <c r="EU25" s="342"/>
      <c r="EV25" s="342" t="s">
        <v>261</v>
      </c>
      <c r="EW25" s="342"/>
      <c r="EX25" s="342"/>
      <c r="EY25" s="342"/>
      <c r="EZ25" s="342"/>
      <c r="FA25" s="342" t="s">
        <v>261</v>
      </c>
      <c r="FB25" s="342"/>
      <c r="FC25" s="342"/>
      <c r="FD25" s="342"/>
      <c r="FE25" s="342"/>
      <c r="FF25" s="338">
        <v>0</v>
      </c>
      <c r="FG25" s="338"/>
      <c r="FH25" s="338"/>
      <c r="FI25" s="338"/>
      <c r="FJ25" s="338"/>
      <c r="FK25" s="338"/>
    </row>
    <row r="26" spans="1:167" s="34" customFormat="1" ht="27" customHeight="1" x14ac:dyDescent="0.2">
      <c r="A26" s="46"/>
      <c r="B26" s="345" t="s">
        <v>262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6"/>
      <c r="AS26" s="338" t="s">
        <v>263</v>
      </c>
      <c r="AT26" s="338"/>
      <c r="AU26" s="338"/>
      <c r="AV26" s="338"/>
      <c r="AW26" s="338"/>
      <c r="AX26" s="338"/>
      <c r="AY26" s="344">
        <v>0</v>
      </c>
      <c r="AZ26" s="344"/>
      <c r="BA26" s="344"/>
      <c r="BB26" s="344"/>
      <c r="BC26" s="344"/>
      <c r="BD26" s="344"/>
      <c r="BE26" s="326" t="s">
        <v>261</v>
      </c>
      <c r="BF26" s="326"/>
      <c r="BG26" s="326"/>
      <c r="BH26" s="326"/>
      <c r="BI26" s="326"/>
      <c r="BJ26" s="326"/>
      <c r="BK26" s="326"/>
      <c r="BL26" s="326" t="s">
        <v>261</v>
      </c>
      <c r="BM26" s="326"/>
      <c r="BN26" s="326"/>
      <c r="BO26" s="326"/>
      <c r="BP26" s="326"/>
      <c r="BQ26" s="326"/>
      <c r="BR26" s="326"/>
      <c r="BS26" s="326" t="s">
        <v>261</v>
      </c>
      <c r="BT26" s="326"/>
      <c r="BU26" s="326"/>
      <c r="BV26" s="326"/>
      <c r="BW26" s="326"/>
      <c r="BX26" s="326"/>
      <c r="BY26" s="326"/>
      <c r="BZ26" s="326">
        <v>16</v>
      </c>
      <c r="CA26" s="326"/>
      <c r="CB26" s="326"/>
      <c r="CC26" s="326"/>
      <c r="CD26" s="326"/>
      <c r="CE26" s="326"/>
      <c r="CF26" s="326">
        <v>0</v>
      </c>
      <c r="CG26" s="326"/>
      <c r="CH26" s="326"/>
      <c r="CI26" s="326"/>
      <c r="CJ26" s="326"/>
      <c r="CK26" s="326"/>
      <c r="CL26" s="326">
        <v>0</v>
      </c>
      <c r="CM26" s="326"/>
      <c r="CN26" s="326"/>
      <c r="CO26" s="326"/>
      <c r="CP26" s="326"/>
      <c r="CQ26" s="326"/>
      <c r="CR26" s="326">
        <v>16</v>
      </c>
      <c r="CS26" s="326"/>
      <c r="CT26" s="326"/>
      <c r="CU26" s="326"/>
      <c r="CV26" s="326"/>
      <c r="CW26" s="326"/>
      <c r="CX26" s="326">
        <v>0</v>
      </c>
      <c r="CY26" s="326"/>
      <c r="CZ26" s="326"/>
      <c r="DA26" s="326"/>
      <c r="DB26" s="326"/>
      <c r="DC26" s="326"/>
      <c r="DD26" s="326">
        <v>0</v>
      </c>
      <c r="DE26" s="326"/>
      <c r="DF26" s="326"/>
      <c r="DG26" s="326"/>
      <c r="DH26" s="326"/>
      <c r="DI26" s="326"/>
      <c r="DJ26" s="326">
        <v>16</v>
      </c>
      <c r="DK26" s="326"/>
      <c r="DL26" s="326"/>
      <c r="DM26" s="326"/>
      <c r="DN26" s="326"/>
      <c r="DO26" s="326"/>
      <c r="DP26" s="326">
        <v>0</v>
      </c>
      <c r="DQ26" s="326"/>
      <c r="DR26" s="326"/>
      <c r="DS26" s="326"/>
      <c r="DT26" s="326"/>
      <c r="DU26" s="326"/>
      <c r="DV26" s="326">
        <v>0</v>
      </c>
      <c r="DW26" s="326"/>
      <c r="DX26" s="326"/>
      <c r="DY26" s="326"/>
      <c r="DZ26" s="326"/>
      <c r="EA26" s="326"/>
      <c r="EB26" s="343">
        <f>SUM(EB20:EI23,EB15:EI18)</f>
        <v>761.09999999999991</v>
      </c>
      <c r="EC26" s="326"/>
      <c r="ED26" s="326"/>
      <c r="EE26" s="326"/>
      <c r="EF26" s="326"/>
      <c r="EG26" s="326"/>
      <c r="EH26" s="326"/>
      <c r="EI26" s="326"/>
      <c r="EJ26" s="329" t="s">
        <v>60</v>
      </c>
      <c r="EK26" s="329"/>
      <c r="EL26" s="329"/>
      <c r="EM26" s="329"/>
      <c r="EN26" s="329"/>
      <c r="EO26" s="329"/>
      <c r="EP26" s="328" t="s">
        <v>261</v>
      </c>
      <c r="EQ26" s="328"/>
      <c r="ER26" s="328"/>
      <c r="ES26" s="328"/>
      <c r="ET26" s="328"/>
      <c r="EU26" s="328"/>
      <c r="EV26" s="328" t="s">
        <v>261</v>
      </c>
      <c r="EW26" s="328"/>
      <c r="EX26" s="328"/>
      <c r="EY26" s="328"/>
      <c r="EZ26" s="328"/>
      <c r="FA26" s="328" t="s">
        <v>261</v>
      </c>
      <c r="FB26" s="328"/>
      <c r="FC26" s="328"/>
      <c r="FD26" s="328"/>
      <c r="FE26" s="328"/>
      <c r="FF26" s="326" t="s">
        <v>264</v>
      </c>
      <c r="FG26" s="326"/>
      <c r="FH26" s="326"/>
      <c r="FI26" s="326"/>
      <c r="FJ26" s="326"/>
      <c r="FK26" s="326"/>
    </row>
    <row r="27" spans="1:167" s="34" customFormat="1" ht="27" customHeight="1" x14ac:dyDescent="0.2">
      <c r="A27" s="46"/>
      <c r="B27" s="345" t="s">
        <v>265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6"/>
      <c r="AS27" s="338" t="s">
        <v>266</v>
      </c>
      <c r="AT27" s="338"/>
      <c r="AU27" s="338"/>
      <c r="AV27" s="338"/>
      <c r="AW27" s="338"/>
      <c r="AX27" s="338"/>
      <c r="AY27" s="326">
        <v>0</v>
      </c>
      <c r="AZ27" s="326"/>
      <c r="BA27" s="326"/>
      <c r="BB27" s="326"/>
      <c r="BC27" s="326"/>
      <c r="BD27" s="326"/>
      <c r="BE27" s="326" t="s">
        <v>261</v>
      </c>
      <c r="BF27" s="326"/>
      <c r="BG27" s="326"/>
      <c r="BH27" s="326"/>
      <c r="BI27" s="326"/>
      <c r="BJ27" s="326"/>
      <c r="BK27" s="326"/>
      <c r="BL27" s="326" t="s">
        <v>261</v>
      </c>
      <c r="BM27" s="326"/>
      <c r="BN27" s="326"/>
      <c r="BO27" s="326"/>
      <c r="BP27" s="326"/>
      <c r="BQ27" s="326"/>
      <c r="BR27" s="326"/>
      <c r="BS27" s="326" t="s">
        <v>261</v>
      </c>
      <c r="BT27" s="326"/>
      <c r="BU27" s="326"/>
      <c r="BV27" s="326"/>
      <c r="BW27" s="326"/>
      <c r="BX27" s="326"/>
      <c r="BY27" s="326"/>
      <c r="BZ27" s="326">
        <v>0</v>
      </c>
      <c r="CA27" s="326"/>
      <c r="CB27" s="326"/>
      <c r="CC27" s="326"/>
      <c r="CD27" s="326"/>
      <c r="CE27" s="326"/>
      <c r="CF27" s="326">
        <v>0</v>
      </c>
      <c r="CG27" s="326"/>
      <c r="CH27" s="326"/>
      <c r="CI27" s="326"/>
      <c r="CJ27" s="326"/>
      <c r="CK27" s="326"/>
      <c r="CL27" s="326">
        <v>0</v>
      </c>
      <c r="CM27" s="326"/>
      <c r="CN27" s="326"/>
      <c r="CO27" s="326"/>
      <c r="CP27" s="326"/>
      <c r="CQ27" s="326"/>
      <c r="CR27" s="326">
        <v>0</v>
      </c>
      <c r="CS27" s="326"/>
      <c r="CT27" s="326"/>
      <c r="CU27" s="326"/>
      <c r="CV27" s="326"/>
      <c r="CW27" s="326"/>
      <c r="CX27" s="326">
        <v>0</v>
      </c>
      <c r="CY27" s="326"/>
      <c r="CZ27" s="326"/>
      <c r="DA27" s="326"/>
      <c r="DB27" s="326"/>
      <c r="DC27" s="326"/>
      <c r="DD27" s="326">
        <v>0</v>
      </c>
      <c r="DE27" s="326"/>
      <c r="DF27" s="326"/>
      <c r="DG27" s="326"/>
      <c r="DH27" s="326"/>
      <c r="DI27" s="326"/>
      <c r="DJ27" s="326">
        <v>0</v>
      </c>
      <c r="DK27" s="326"/>
      <c r="DL27" s="326"/>
      <c r="DM27" s="326"/>
      <c r="DN27" s="326"/>
      <c r="DO27" s="326"/>
      <c r="DP27" s="326">
        <v>0</v>
      </c>
      <c r="DQ27" s="326"/>
      <c r="DR27" s="326"/>
      <c r="DS27" s="326"/>
      <c r="DT27" s="326"/>
      <c r="DU27" s="326"/>
      <c r="DV27" s="326">
        <v>0</v>
      </c>
      <c r="DW27" s="326"/>
      <c r="DX27" s="326"/>
      <c r="DY27" s="326"/>
      <c r="DZ27" s="326"/>
      <c r="EA27" s="326"/>
      <c r="EB27" s="326">
        <v>0</v>
      </c>
      <c r="EC27" s="326"/>
      <c r="ED27" s="326"/>
      <c r="EE27" s="326"/>
      <c r="EF27" s="326"/>
      <c r="EG27" s="326"/>
      <c r="EH27" s="326"/>
      <c r="EI27" s="326"/>
      <c r="EJ27" s="326" t="s">
        <v>60</v>
      </c>
      <c r="EK27" s="326"/>
      <c r="EL27" s="326"/>
      <c r="EM27" s="326"/>
      <c r="EN27" s="326"/>
      <c r="EO27" s="326"/>
      <c r="EP27" s="328" t="s">
        <v>261</v>
      </c>
      <c r="EQ27" s="328"/>
      <c r="ER27" s="328"/>
      <c r="ES27" s="328"/>
      <c r="ET27" s="328"/>
      <c r="EU27" s="328"/>
      <c r="EV27" s="328" t="s">
        <v>261</v>
      </c>
      <c r="EW27" s="328"/>
      <c r="EX27" s="328"/>
      <c r="EY27" s="328"/>
      <c r="EZ27" s="328"/>
      <c r="FA27" s="328" t="s">
        <v>261</v>
      </c>
      <c r="FB27" s="328"/>
      <c r="FC27" s="328"/>
      <c r="FD27" s="328"/>
      <c r="FE27" s="328"/>
      <c r="FF27" s="326" t="s">
        <v>264</v>
      </c>
      <c r="FG27" s="326"/>
      <c r="FH27" s="326"/>
      <c r="FI27" s="326"/>
      <c r="FJ27" s="326"/>
      <c r="FK27" s="326"/>
    </row>
    <row r="28" spans="1:167" s="34" customFormat="1" ht="27" customHeight="1" x14ac:dyDescent="0.2">
      <c r="A28" s="46"/>
      <c r="B28" s="345" t="s">
        <v>267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6"/>
      <c r="AS28" s="338" t="s">
        <v>268</v>
      </c>
      <c r="AT28" s="338"/>
      <c r="AU28" s="338"/>
      <c r="AV28" s="338"/>
      <c r="AW28" s="338"/>
      <c r="AX28" s="338"/>
      <c r="AY28" s="326">
        <v>0</v>
      </c>
      <c r="AZ28" s="326"/>
      <c r="BA28" s="326"/>
      <c r="BB28" s="326"/>
      <c r="BC28" s="326"/>
      <c r="BD28" s="326"/>
      <c r="BE28" s="326" t="s">
        <v>261</v>
      </c>
      <c r="BF28" s="326"/>
      <c r="BG28" s="326"/>
      <c r="BH28" s="326"/>
      <c r="BI28" s="326"/>
      <c r="BJ28" s="326"/>
      <c r="BK28" s="326"/>
      <c r="BL28" s="326" t="s">
        <v>261</v>
      </c>
      <c r="BM28" s="326"/>
      <c r="BN28" s="326"/>
      <c r="BO28" s="326"/>
      <c r="BP28" s="326"/>
      <c r="BQ28" s="326"/>
      <c r="BR28" s="326"/>
      <c r="BS28" s="326" t="s">
        <v>261</v>
      </c>
      <c r="BT28" s="326"/>
      <c r="BU28" s="326"/>
      <c r="BV28" s="326"/>
      <c r="BW28" s="326"/>
      <c r="BX28" s="326"/>
      <c r="BY28" s="326"/>
      <c r="BZ28" s="326">
        <v>1</v>
      </c>
      <c r="CA28" s="326"/>
      <c r="CB28" s="326"/>
      <c r="CC28" s="326"/>
      <c r="CD28" s="326"/>
      <c r="CE28" s="326"/>
      <c r="CF28" s="326">
        <v>0</v>
      </c>
      <c r="CG28" s="326"/>
      <c r="CH28" s="326"/>
      <c r="CI28" s="326"/>
      <c r="CJ28" s="326"/>
      <c r="CK28" s="326"/>
      <c r="CL28" s="326">
        <v>0</v>
      </c>
      <c r="CM28" s="326"/>
      <c r="CN28" s="326"/>
      <c r="CO28" s="326"/>
      <c r="CP28" s="326"/>
      <c r="CQ28" s="326"/>
      <c r="CR28" s="326">
        <v>1</v>
      </c>
      <c r="CS28" s="326"/>
      <c r="CT28" s="326"/>
      <c r="CU28" s="326"/>
      <c r="CV28" s="326"/>
      <c r="CW28" s="326"/>
      <c r="CX28" s="326">
        <v>0</v>
      </c>
      <c r="CY28" s="326"/>
      <c r="CZ28" s="326"/>
      <c r="DA28" s="326"/>
      <c r="DB28" s="326"/>
      <c r="DC28" s="326"/>
      <c r="DD28" s="326">
        <v>0</v>
      </c>
      <c r="DE28" s="326"/>
      <c r="DF28" s="326"/>
      <c r="DG28" s="326"/>
      <c r="DH28" s="326"/>
      <c r="DI28" s="326"/>
      <c r="DJ28" s="326">
        <v>1</v>
      </c>
      <c r="DK28" s="326"/>
      <c r="DL28" s="326"/>
      <c r="DM28" s="326"/>
      <c r="DN28" s="326"/>
      <c r="DO28" s="326"/>
      <c r="DP28" s="326">
        <v>0</v>
      </c>
      <c r="DQ28" s="326"/>
      <c r="DR28" s="326"/>
      <c r="DS28" s="326"/>
      <c r="DT28" s="326"/>
      <c r="DU28" s="326"/>
      <c r="DV28" s="326">
        <v>0</v>
      </c>
      <c r="DW28" s="326"/>
      <c r="DX28" s="326"/>
      <c r="DY28" s="326"/>
      <c r="DZ28" s="326"/>
      <c r="EA28" s="326"/>
      <c r="EB28" s="344">
        <v>0</v>
      </c>
      <c r="EC28" s="344"/>
      <c r="ED28" s="344"/>
      <c r="EE28" s="344"/>
      <c r="EF28" s="344"/>
      <c r="EG28" s="344"/>
      <c r="EH28" s="344"/>
      <c r="EI28" s="344"/>
      <c r="EJ28" s="329" t="s">
        <v>60</v>
      </c>
      <c r="EK28" s="329"/>
      <c r="EL28" s="329"/>
      <c r="EM28" s="329"/>
      <c r="EN28" s="329"/>
      <c r="EO28" s="329"/>
      <c r="EP28" s="328" t="s">
        <v>261</v>
      </c>
      <c r="EQ28" s="328"/>
      <c r="ER28" s="328"/>
      <c r="ES28" s="328"/>
      <c r="ET28" s="328"/>
      <c r="EU28" s="328"/>
      <c r="EV28" s="328" t="s">
        <v>261</v>
      </c>
      <c r="EW28" s="328"/>
      <c r="EX28" s="328"/>
      <c r="EY28" s="328"/>
      <c r="EZ28" s="328"/>
      <c r="FA28" s="328" t="s">
        <v>261</v>
      </c>
      <c r="FB28" s="328"/>
      <c r="FC28" s="328"/>
      <c r="FD28" s="328"/>
      <c r="FE28" s="328"/>
      <c r="FF28" s="326">
        <v>0</v>
      </c>
      <c r="FG28" s="326"/>
      <c r="FH28" s="326"/>
      <c r="FI28" s="326"/>
      <c r="FJ28" s="326"/>
      <c r="FK28" s="326"/>
    </row>
    <row r="29" spans="1:167" s="34" customFormat="1" ht="51" customHeight="1" x14ac:dyDescent="0.2">
      <c r="A29" s="46"/>
      <c r="B29" s="345" t="s">
        <v>269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6"/>
      <c r="AS29" s="338" t="s">
        <v>270</v>
      </c>
      <c r="AT29" s="338"/>
      <c r="AU29" s="338"/>
      <c r="AV29" s="338"/>
      <c r="AW29" s="338"/>
      <c r="AX29" s="338"/>
      <c r="AY29" s="326">
        <v>0</v>
      </c>
      <c r="AZ29" s="326"/>
      <c r="BA29" s="326"/>
      <c r="BB29" s="326"/>
      <c r="BC29" s="326"/>
      <c r="BD29" s="326"/>
      <c r="BE29" s="326" t="s">
        <v>261</v>
      </c>
      <c r="BF29" s="326"/>
      <c r="BG29" s="326"/>
      <c r="BH29" s="326"/>
      <c r="BI29" s="326"/>
      <c r="BJ29" s="326"/>
      <c r="BK29" s="326"/>
      <c r="BL29" s="326" t="s">
        <v>261</v>
      </c>
      <c r="BM29" s="326"/>
      <c r="BN29" s="326"/>
      <c r="BO29" s="326"/>
      <c r="BP29" s="326"/>
      <c r="BQ29" s="326"/>
      <c r="BR29" s="326"/>
      <c r="BS29" s="326" t="s">
        <v>261</v>
      </c>
      <c r="BT29" s="326"/>
      <c r="BU29" s="326"/>
      <c r="BV29" s="326"/>
      <c r="BW29" s="326"/>
      <c r="BX29" s="326"/>
      <c r="BY29" s="326"/>
      <c r="BZ29" s="326">
        <v>0</v>
      </c>
      <c r="CA29" s="326"/>
      <c r="CB29" s="326"/>
      <c r="CC29" s="326"/>
      <c r="CD29" s="326"/>
      <c r="CE29" s="326"/>
      <c r="CF29" s="326">
        <v>0</v>
      </c>
      <c r="CG29" s="326"/>
      <c r="CH29" s="326"/>
      <c r="CI29" s="326"/>
      <c r="CJ29" s="326"/>
      <c r="CK29" s="326"/>
      <c r="CL29" s="326">
        <v>0</v>
      </c>
      <c r="CM29" s="326"/>
      <c r="CN29" s="326"/>
      <c r="CO29" s="326"/>
      <c r="CP29" s="326"/>
      <c r="CQ29" s="326"/>
      <c r="CR29" s="326">
        <v>0</v>
      </c>
      <c r="CS29" s="326"/>
      <c r="CT29" s="326"/>
      <c r="CU29" s="326"/>
      <c r="CV29" s="326"/>
      <c r="CW29" s="326"/>
      <c r="CX29" s="326">
        <v>0</v>
      </c>
      <c r="CY29" s="326"/>
      <c r="CZ29" s="326"/>
      <c r="DA29" s="326"/>
      <c r="DB29" s="326"/>
      <c r="DC29" s="326"/>
      <c r="DD29" s="326">
        <v>0</v>
      </c>
      <c r="DE29" s="326"/>
      <c r="DF29" s="326"/>
      <c r="DG29" s="326"/>
      <c r="DH29" s="326"/>
      <c r="DI29" s="326"/>
      <c r="DJ29" s="326">
        <v>0</v>
      </c>
      <c r="DK29" s="326"/>
      <c r="DL29" s="326"/>
      <c r="DM29" s="326"/>
      <c r="DN29" s="326"/>
      <c r="DO29" s="326"/>
      <c r="DP29" s="326">
        <v>0</v>
      </c>
      <c r="DQ29" s="326"/>
      <c r="DR29" s="326"/>
      <c r="DS29" s="326"/>
      <c r="DT29" s="326"/>
      <c r="DU29" s="326"/>
      <c r="DV29" s="326">
        <v>0</v>
      </c>
      <c r="DW29" s="326"/>
      <c r="DX29" s="326"/>
      <c r="DY29" s="326"/>
      <c r="DZ29" s="326"/>
      <c r="EA29" s="326"/>
      <c r="EB29" s="326">
        <v>0</v>
      </c>
      <c r="EC29" s="326"/>
      <c r="ED29" s="326"/>
      <c r="EE29" s="326"/>
      <c r="EF29" s="326"/>
      <c r="EG29" s="326"/>
      <c r="EH29" s="326"/>
      <c r="EI29" s="326"/>
      <c r="EJ29" s="326" t="s">
        <v>60</v>
      </c>
      <c r="EK29" s="326"/>
      <c r="EL29" s="326"/>
      <c r="EM29" s="326"/>
      <c r="EN29" s="326"/>
      <c r="EO29" s="326"/>
      <c r="EP29" s="328" t="s">
        <v>261</v>
      </c>
      <c r="EQ29" s="328"/>
      <c r="ER29" s="328"/>
      <c r="ES29" s="328"/>
      <c r="ET29" s="328"/>
      <c r="EU29" s="328"/>
      <c r="EV29" s="328" t="s">
        <v>261</v>
      </c>
      <c r="EW29" s="328"/>
      <c r="EX29" s="328"/>
      <c r="EY29" s="328"/>
      <c r="EZ29" s="328"/>
      <c r="FA29" s="328" t="s">
        <v>261</v>
      </c>
      <c r="FB29" s="328"/>
      <c r="FC29" s="328"/>
      <c r="FD29" s="328"/>
      <c r="FE29" s="328"/>
      <c r="FF29" s="326">
        <v>0</v>
      </c>
      <c r="FG29" s="326"/>
      <c r="FH29" s="326"/>
      <c r="FI29" s="326"/>
      <c r="FJ29" s="326"/>
      <c r="FK29" s="326"/>
    </row>
    <row r="31" spans="1:167" s="1" customFormat="1" ht="15.75" x14ac:dyDescent="0.25">
      <c r="AI31" s="80" t="s">
        <v>20</v>
      </c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 t="s">
        <v>308</v>
      </c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</row>
    <row r="32" spans="1:167" s="6" customFormat="1" ht="13.5" customHeight="1" x14ac:dyDescent="0.2">
      <c r="AI32" s="75" t="s">
        <v>21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 t="s">
        <v>22</v>
      </c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 t="s">
        <v>23</v>
      </c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</row>
    <row r="34" spans="1:167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167" s="8" customFormat="1" ht="28.5" customHeight="1" x14ac:dyDescent="0.2">
      <c r="A35" s="239" t="s">
        <v>271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</row>
    <row r="36" spans="1:167" ht="3" customHeight="1" x14ac:dyDescent="0.2"/>
  </sheetData>
  <mergeCells count="448">
    <mergeCell ref="FF22:FK22"/>
    <mergeCell ref="FF21:FK21"/>
    <mergeCell ref="A22:F22"/>
    <mergeCell ref="G22:L22"/>
    <mergeCell ref="M22:R22"/>
    <mergeCell ref="S22:Z22"/>
    <mergeCell ref="AA22:AF22"/>
    <mergeCell ref="AG22:AL22"/>
    <mergeCell ref="AM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FA20:FE20"/>
    <mergeCell ref="DJ22:DO22"/>
    <mergeCell ref="DP22:DU22"/>
    <mergeCell ref="DV22:EA22"/>
    <mergeCell ref="EB22:EI22"/>
    <mergeCell ref="DD21:DI21"/>
    <mergeCell ref="DJ21:DO21"/>
    <mergeCell ref="DP21:DU21"/>
    <mergeCell ref="DV21:EA21"/>
    <mergeCell ref="EB21:EI21"/>
    <mergeCell ref="EJ22:EO22"/>
    <mergeCell ref="EP22:EU22"/>
    <mergeCell ref="EV22:EZ22"/>
    <mergeCell ref="FA22:FE22"/>
    <mergeCell ref="FF20:FK20"/>
    <mergeCell ref="A21:F21"/>
    <mergeCell ref="G21:L21"/>
    <mergeCell ref="M21:R21"/>
    <mergeCell ref="S21:Z21"/>
    <mergeCell ref="AA21:AF21"/>
    <mergeCell ref="AG21:AL21"/>
    <mergeCell ref="AM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EJ21:EO21"/>
    <mergeCell ref="EP21:EU21"/>
    <mergeCell ref="EV21:EZ21"/>
    <mergeCell ref="FA21:FE21"/>
    <mergeCell ref="EB20:EI20"/>
    <mergeCell ref="EJ20:EO20"/>
    <mergeCell ref="FA23:FE23"/>
    <mergeCell ref="FF23:FK23"/>
    <mergeCell ref="A20:F20"/>
    <mergeCell ref="G20:L20"/>
    <mergeCell ref="M20:R20"/>
    <mergeCell ref="S20:Z20"/>
    <mergeCell ref="AA20:AF20"/>
    <mergeCell ref="AG20:AL20"/>
    <mergeCell ref="AM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CX23:DC23"/>
    <mergeCell ref="DD23:DI23"/>
    <mergeCell ref="DJ23:DO23"/>
    <mergeCell ref="DP23:DU23"/>
    <mergeCell ref="DV23:EA23"/>
    <mergeCell ref="EB23:EI23"/>
    <mergeCell ref="EJ23:EO23"/>
    <mergeCell ref="EP23:EU23"/>
    <mergeCell ref="EV23:EZ23"/>
    <mergeCell ref="EB18:EI18"/>
    <mergeCell ref="EJ18:EO18"/>
    <mergeCell ref="EP18:EU18"/>
    <mergeCell ref="EV18:EZ18"/>
    <mergeCell ref="EV19:EZ19"/>
    <mergeCell ref="EP20:EU20"/>
    <mergeCell ref="EV20:EZ20"/>
    <mergeCell ref="FA18:FE18"/>
    <mergeCell ref="FF18:FK18"/>
    <mergeCell ref="A23:F23"/>
    <mergeCell ref="G23:L23"/>
    <mergeCell ref="M23:R23"/>
    <mergeCell ref="S23:Z23"/>
    <mergeCell ref="AA23:AF23"/>
    <mergeCell ref="AG23:AL23"/>
    <mergeCell ref="AM23:AR23"/>
    <mergeCell ref="AS23:AX23"/>
    <mergeCell ref="AY23:BD23"/>
    <mergeCell ref="BE23:BK23"/>
    <mergeCell ref="BL23:BR23"/>
    <mergeCell ref="BS23:BY23"/>
    <mergeCell ref="BZ23:CE23"/>
    <mergeCell ref="CF23:CK23"/>
    <mergeCell ref="CL23:CQ23"/>
    <mergeCell ref="CR23:CW23"/>
    <mergeCell ref="A18:F18"/>
    <mergeCell ref="G18:L18"/>
    <mergeCell ref="M18:R18"/>
    <mergeCell ref="S18:Z18"/>
    <mergeCell ref="AA18:AF18"/>
    <mergeCell ref="AG18:AL18"/>
    <mergeCell ref="AM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EP17:EU17"/>
    <mergeCell ref="EV17:EZ17"/>
    <mergeCell ref="FA17:FE17"/>
    <mergeCell ref="DD17:DI17"/>
    <mergeCell ref="DJ17:DO17"/>
    <mergeCell ref="DP17:DU17"/>
    <mergeCell ref="DD16:DI16"/>
    <mergeCell ref="DJ16:DO16"/>
    <mergeCell ref="DP16:DU16"/>
    <mergeCell ref="DV16:EA16"/>
    <mergeCell ref="EB16:EI16"/>
    <mergeCell ref="EJ16:EO16"/>
    <mergeCell ref="FF17:FK17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EP16:EU16"/>
    <mergeCell ref="EV16:EZ16"/>
    <mergeCell ref="FA16:FE16"/>
    <mergeCell ref="DV17:EA17"/>
    <mergeCell ref="EB17:EI17"/>
    <mergeCell ref="EJ17:EO17"/>
    <mergeCell ref="FA19:FE19"/>
    <mergeCell ref="FF19:FK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A19:F19"/>
    <mergeCell ref="G19:L19"/>
    <mergeCell ref="M19:R19"/>
    <mergeCell ref="S19:Z19"/>
    <mergeCell ref="AA19:AF19"/>
    <mergeCell ref="AG19:AL19"/>
    <mergeCell ref="AM19:AR19"/>
    <mergeCell ref="AS19:AX19"/>
    <mergeCell ref="AY19:BD19"/>
    <mergeCell ref="EB15:EI15"/>
    <mergeCell ref="EJ15:EO15"/>
    <mergeCell ref="EP15:EU15"/>
    <mergeCell ref="EV15:EZ15"/>
    <mergeCell ref="FA15:FE15"/>
    <mergeCell ref="FF15:FK15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A35:FK35"/>
    <mergeCell ref="AI31:BS31"/>
    <mergeCell ref="BT31:DD31"/>
    <mergeCell ref="DE31:EF31"/>
    <mergeCell ref="AI32:BS32"/>
    <mergeCell ref="BT32:DD32"/>
    <mergeCell ref="DE32:EF32"/>
    <mergeCell ref="EB29:EI29"/>
    <mergeCell ref="EJ29:EO29"/>
    <mergeCell ref="EP29:EU29"/>
    <mergeCell ref="EV29:EZ29"/>
    <mergeCell ref="FA29:FE29"/>
    <mergeCell ref="FF29:FK29"/>
    <mergeCell ref="CR29:CW29"/>
    <mergeCell ref="CX29:DC29"/>
    <mergeCell ref="DD29:DI29"/>
    <mergeCell ref="DJ29:DO29"/>
    <mergeCell ref="DP29:DU29"/>
    <mergeCell ref="DV29:EA29"/>
    <mergeCell ref="FF28:FK28"/>
    <mergeCell ref="B29:AR29"/>
    <mergeCell ref="DP28:DU28"/>
    <mergeCell ref="AS29:AX29"/>
    <mergeCell ref="AY29:BD29"/>
    <mergeCell ref="BE29:BK29"/>
    <mergeCell ref="BL29:BR29"/>
    <mergeCell ref="BS29:BY29"/>
    <mergeCell ref="BZ29:CE29"/>
    <mergeCell ref="CF29:CK29"/>
    <mergeCell ref="CL29:CQ29"/>
    <mergeCell ref="DV27:EA27"/>
    <mergeCell ref="EB27:EI27"/>
    <mergeCell ref="EJ27:EO27"/>
    <mergeCell ref="EP27:EU27"/>
    <mergeCell ref="EB28:EI28"/>
    <mergeCell ref="EJ28:EO28"/>
    <mergeCell ref="EP28:EU28"/>
    <mergeCell ref="EV28:EZ28"/>
    <mergeCell ref="FA28:FE28"/>
    <mergeCell ref="DV28:EA28"/>
    <mergeCell ref="CX27:DC27"/>
    <mergeCell ref="DD27:DI27"/>
    <mergeCell ref="DJ27:DO27"/>
    <mergeCell ref="B26:AR26"/>
    <mergeCell ref="AS26:AX26"/>
    <mergeCell ref="B27:AR27"/>
    <mergeCell ref="AS27:AX27"/>
    <mergeCell ref="B28:AR28"/>
    <mergeCell ref="AS28:AX28"/>
    <mergeCell ref="BZ26:CE26"/>
    <mergeCell ref="CF26:CK26"/>
    <mergeCell ref="CL26:CQ26"/>
    <mergeCell ref="CL28:CQ28"/>
    <mergeCell ref="CR28:CW28"/>
    <mergeCell ref="CX28:DC28"/>
    <mergeCell ref="DD28:DI28"/>
    <mergeCell ref="DJ28:DO28"/>
    <mergeCell ref="FA27:FE27"/>
    <mergeCell ref="FF27:FK27"/>
    <mergeCell ref="AY26:BD26"/>
    <mergeCell ref="BE26:BK26"/>
    <mergeCell ref="BL26:BR26"/>
    <mergeCell ref="BS26:BY26"/>
    <mergeCell ref="AY28:BD28"/>
    <mergeCell ref="BE28:BK28"/>
    <mergeCell ref="BL28:BR28"/>
    <mergeCell ref="BS28:BY28"/>
    <mergeCell ref="BZ28:CE28"/>
    <mergeCell ref="CF28:CK28"/>
    <mergeCell ref="DP27:DU27"/>
    <mergeCell ref="FF26:FK26"/>
    <mergeCell ref="AY27:BD27"/>
    <mergeCell ref="BE27:BK27"/>
    <mergeCell ref="BL27:BR27"/>
    <mergeCell ref="BS27:BY27"/>
    <mergeCell ref="BZ27:CE27"/>
    <mergeCell ref="DJ26:DO26"/>
    <mergeCell ref="EV27:EZ27"/>
    <mergeCell ref="CF27:CK27"/>
    <mergeCell ref="CL27:CQ27"/>
    <mergeCell ref="CR27:CW27"/>
    <mergeCell ref="EB25:EI25"/>
    <mergeCell ref="EJ25:EO25"/>
    <mergeCell ref="EP25:EU25"/>
    <mergeCell ref="EV25:EZ25"/>
    <mergeCell ref="FA25:FE25"/>
    <mergeCell ref="EV26:EZ26"/>
    <mergeCell ref="FA26:FE26"/>
    <mergeCell ref="FF25:FK25"/>
    <mergeCell ref="CR25:CW25"/>
    <mergeCell ref="CX25:DC25"/>
    <mergeCell ref="DD25:DI25"/>
    <mergeCell ref="DJ25:DO25"/>
    <mergeCell ref="DP25:DU25"/>
    <mergeCell ref="DV25:EA25"/>
    <mergeCell ref="CR26:CW26"/>
    <mergeCell ref="CX26:DC26"/>
    <mergeCell ref="DD26:DI26"/>
    <mergeCell ref="DP26:DU26"/>
    <mergeCell ref="DV26:EA26"/>
    <mergeCell ref="EB26:EI26"/>
    <mergeCell ref="EJ26:EO26"/>
    <mergeCell ref="EP26:EU26"/>
    <mergeCell ref="FF24:FK24"/>
    <mergeCell ref="B25:AR25"/>
    <mergeCell ref="AS25:AX25"/>
    <mergeCell ref="AY25:BD25"/>
    <mergeCell ref="BE25:BK25"/>
    <mergeCell ref="BL25:BR25"/>
    <mergeCell ref="BS25:BY25"/>
    <mergeCell ref="BZ25:CE25"/>
    <mergeCell ref="CF25:CK25"/>
    <mergeCell ref="CL25:CQ25"/>
    <mergeCell ref="DV24:EA24"/>
    <mergeCell ref="EB24:EI24"/>
    <mergeCell ref="EJ24:EO24"/>
    <mergeCell ref="EP24:EU24"/>
    <mergeCell ref="EV24:EZ24"/>
    <mergeCell ref="FA24:FE24"/>
    <mergeCell ref="CL24:CQ24"/>
    <mergeCell ref="CR24:CW24"/>
    <mergeCell ref="CX24:DC24"/>
    <mergeCell ref="DD24:DI24"/>
    <mergeCell ref="DJ24:DO24"/>
    <mergeCell ref="DP24:DU24"/>
    <mergeCell ref="AY24:BD24"/>
    <mergeCell ref="BE24:BK24"/>
    <mergeCell ref="BL24:BR24"/>
    <mergeCell ref="BS24:BY24"/>
    <mergeCell ref="BZ24:CE24"/>
    <mergeCell ref="CF24:CK24"/>
    <mergeCell ref="A24:F24"/>
    <mergeCell ref="G24:L24"/>
    <mergeCell ref="M24:R24"/>
    <mergeCell ref="S24:Z24"/>
    <mergeCell ref="AA24:AF24"/>
    <mergeCell ref="AG24:AL24"/>
    <mergeCell ref="AM24:AR24"/>
    <mergeCell ref="AS24:AX24"/>
    <mergeCell ref="BE14:BK14"/>
    <mergeCell ref="BL14:BR14"/>
    <mergeCell ref="BS14:BY14"/>
    <mergeCell ref="BE19:BK19"/>
    <mergeCell ref="BL19:BR19"/>
    <mergeCell ref="BS19:BY19"/>
    <mergeCell ref="BZ19:CE19"/>
    <mergeCell ref="CF19:CK19"/>
    <mergeCell ref="CL19:CQ19"/>
    <mergeCell ref="FA14:FE14"/>
    <mergeCell ref="FF14:FK14"/>
    <mergeCell ref="DJ14:DO14"/>
    <mergeCell ref="DP14:DU14"/>
    <mergeCell ref="DV14:EA14"/>
    <mergeCell ref="EB14:EI14"/>
    <mergeCell ref="EJ14:EO14"/>
    <mergeCell ref="EP14:EU14"/>
    <mergeCell ref="BZ14:CE14"/>
    <mergeCell ref="CF14:CK14"/>
    <mergeCell ref="CL14:CQ14"/>
    <mergeCell ref="CR14:CW14"/>
    <mergeCell ref="CX14:DC14"/>
    <mergeCell ref="DD14:DI14"/>
    <mergeCell ref="EV14:EZ14"/>
    <mergeCell ref="AM14:AR14"/>
    <mergeCell ref="AS14:AX14"/>
    <mergeCell ref="AY14:BD14"/>
    <mergeCell ref="A14:F14"/>
    <mergeCell ref="G14:L14"/>
    <mergeCell ref="M14:R14"/>
    <mergeCell ref="S14:Z14"/>
    <mergeCell ref="AA14:AF14"/>
    <mergeCell ref="AG14:AL14"/>
    <mergeCell ref="AM11:AR13"/>
    <mergeCell ref="AS11:AX13"/>
    <mergeCell ref="AY11:BD13"/>
    <mergeCell ref="BE11:BK13"/>
    <mergeCell ref="BL11:BR13"/>
    <mergeCell ref="EP12:EU13"/>
    <mergeCell ref="EV12:EZ13"/>
    <mergeCell ref="FA12:FE13"/>
    <mergeCell ref="CF13:CK13"/>
    <mergeCell ref="CL13:CQ13"/>
    <mergeCell ref="CR13:CW13"/>
    <mergeCell ref="CX13:DC13"/>
    <mergeCell ref="DD13:DI13"/>
    <mergeCell ref="DJ13:DO13"/>
    <mergeCell ref="DP13:DU13"/>
    <mergeCell ref="A4:FK4"/>
    <mergeCell ref="CD5:CN5"/>
    <mergeCell ref="CO5:CV5"/>
    <mergeCell ref="CW5:DG5"/>
    <mergeCell ref="AP7:DV7"/>
    <mergeCell ref="AP8:DV8"/>
    <mergeCell ref="A10:BD10"/>
    <mergeCell ref="BE10:EI10"/>
    <mergeCell ref="EJ10:EO13"/>
    <mergeCell ref="EP10:FE11"/>
    <mergeCell ref="FF10:FK13"/>
    <mergeCell ref="A11:F13"/>
    <mergeCell ref="G11:L13"/>
    <mergeCell ref="M11:R13"/>
    <mergeCell ref="S11:Z13"/>
    <mergeCell ref="AA11:AF13"/>
    <mergeCell ref="BS11:BY13"/>
    <mergeCell ref="BZ11:EA11"/>
    <mergeCell ref="EB11:EI13"/>
    <mergeCell ref="BZ12:CE13"/>
    <mergeCell ref="CF12:CW12"/>
    <mergeCell ref="CX12:DU12"/>
    <mergeCell ref="DV12:EA13"/>
    <mergeCell ref="AG11:AL13"/>
  </mergeCells>
  <phoneticPr fontId="16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EX22"/>
  <sheetViews>
    <sheetView view="pageBreakPreview" topLeftCell="A16" zoomScale="115" zoomScaleNormal="100" zoomScaleSheetLayoutView="115" workbookViewId="0">
      <selection activeCell="DQ2" sqref="DQ2"/>
    </sheetView>
  </sheetViews>
  <sheetFormatPr defaultColWidth="0.85546875" defaultRowHeight="12.75" x14ac:dyDescent="0.2"/>
  <cols>
    <col min="1" max="7" width="0.85546875" style="4"/>
    <col min="8" max="8" width="3" style="4" customWidth="1"/>
    <col min="9" max="10" width="2.5703125" style="4" customWidth="1"/>
    <col min="11" max="11" width="2.28515625" style="4" customWidth="1"/>
    <col min="12" max="12" width="3.85546875" style="4" customWidth="1"/>
    <col min="13" max="14" width="0.85546875" style="4"/>
    <col min="15" max="15" width="4" style="4" customWidth="1"/>
    <col min="16" max="29" width="0.85546875" style="4"/>
    <col min="30" max="30" width="4.85546875" style="4" customWidth="1"/>
    <col min="31" max="16384" width="0.85546875" style="4"/>
  </cols>
  <sheetData>
    <row r="1" spans="1:154" s="8" customFormat="1" ht="12" x14ac:dyDescent="0.2">
      <c r="EX1" s="17" t="s">
        <v>34</v>
      </c>
    </row>
    <row r="3" spans="1:154" s="1" customFormat="1" ht="15.75" x14ac:dyDescent="0.25">
      <c r="A3" s="77" t="s">
        <v>273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8" t="s">
        <v>19</v>
      </c>
      <c r="DP3" s="78"/>
      <c r="DQ3" s="78"/>
      <c r="DR3" s="78"/>
      <c r="DS3" s="78"/>
      <c r="DT3" s="78"/>
      <c r="DU3" s="78"/>
      <c r="DV3" s="76" t="s">
        <v>272</v>
      </c>
      <c r="DW3" s="76"/>
      <c r="DX3" s="76"/>
      <c r="DY3" s="76"/>
      <c r="DZ3" s="76"/>
      <c r="EA3" s="76"/>
      <c r="EB3" s="76"/>
      <c r="EC3" s="76"/>
      <c r="ED3" s="76"/>
      <c r="EE3" s="78" t="s">
        <v>325</v>
      </c>
      <c r="EF3" s="78"/>
      <c r="EG3" s="78"/>
      <c r="EH3" s="78"/>
      <c r="EI3" s="78"/>
      <c r="EJ3" s="78"/>
      <c r="EK3" s="78"/>
      <c r="EL3" s="79" t="s">
        <v>232</v>
      </c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</row>
    <row r="4" spans="1:154" s="1" customFormat="1" ht="15" customHeight="1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80" t="s">
        <v>309</v>
      </c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</row>
    <row r="5" spans="1:154" s="1" customFormat="1" ht="13.5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75" t="s">
        <v>4</v>
      </c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</row>
    <row r="6" spans="1:154" ht="9" customHeight="1" x14ac:dyDescent="0.2"/>
    <row r="7" spans="1:154" ht="41.25" customHeight="1" x14ac:dyDescent="0.2">
      <c r="A7" s="349" t="s">
        <v>274</v>
      </c>
      <c r="B7" s="350"/>
      <c r="C7" s="350"/>
      <c r="D7" s="350"/>
      <c r="E7" s="351"/>
      <c r="F7" s="349" t="s">
        <v>237</v>
      </c>
      <c r="G7" s="350"/>
      <c r="H7" s="350"/>
      <c r="I7" s="350"/>
      <c r="J7" s="350"/>
      <c r="K7" s="350"/>
      <c r="L7" s="350"/>
      <c r="M7" s="350"/>
      <c r="N7" s="350"/>
      <c r="O7" s="351"/>
      <c r="P7" s="349" t="s">
        <v>275</v>
      </c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1"/>
      <c r="AE7" s="349" t="s">
        <v>276</v>
      </c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1"/>
      <c r="AT7" s="355" t="s">
        <v>277</v>
      </c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7"/>
      <c r="BK7" s="356" t="s">
        <v>278</v>
      </c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7"/>
      <c r="CB7" s="355" t="s">
        <v>279</v>
      </c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6"/>
      <c r="EB7" s="356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6"/>
      <c r="ET7" s="356"/>
      <c r="EU7" s="356"/>
      <c r="EV7" s="356"/>
      <c r="EW7" s="356"/>
      <c r="EX7" s="357"/>
    </row>
    <row r="8" spans="1:154" ht="58.5" customHeight="1" x14ac:dyDescent="0.2">
      <c r="A8" s="352"/>
      <c r="B8" s="353"/>
      <c r="C8" s="353"/>
      <c r="D8" s="353"/>
      <c r="E8" s="354"/>
      <c r="F8" s="352"/>
      <c r="G8" s="353"/>
      <c r="H8" s="353"/>
      <c r="I8" s="353"/>
      <c r="J8" s="353"/>
      <c r="K8" s="353"/>
      <c r="L8" s="353"/>
      <c r="M8" s="353"/>
      <c r="N8" s="353"/>
      <c r="O8" s="354"/>
      <c r="P8" s="352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  <c r="AE8" s="352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4"/>
      <c r="AT8" s="349" t="s">
        <v>398</v>
      </c>
      <c r="AU8" s="350"/>
      <c r="AV8" s="350"/>
      <c r="AW8" s="350"/>
      <c r="AX8" s="350"/>
      <c r="AY8" s="350"/>
      <c r="AZ8" s="350"/>
      <c r="BA8" s="350"/>
      <c r="BB8" s="351"/>
      <c r="BC8" s="352" t="s">
        <v>280</v>
      </c>
      <c r="BD8" s="353"/>
      <c r="BE8" s="353"/>
      <c r="BF8" s="353"/>
      <c r="BG8" s="353"/>
      <c r="BH8" s="353"/>
      <c r="BI8" s="353"/>
      <c r="BJ8" s="354"/>
      <c r="BK8" s="352" t="s">
        <v>406</v>
      </c>
      <c r="BL8" s="353"/>
      <c r="BM8" s="353"/>
      <c r="BN8" s="353"/>
      <c r="BO8" s="353"/>
      <c r="BP8" s="353"/>
      <c r="BQ8" s="353"/>
      <c r="BR8" s="353"/>
      <c r="BS8" s="354"/>
      <c r="BT8" s="352" t="s">
        <v>281</v>
      </c>
      <c r="BU8" s="353"/>
      <c r="BV8" s="353"/>
      <c r="BW8" s="353"/>
      <c r="BX8" s="353"/>
      <c r="BY8" s="353"/>
      <c r="BZ8" s="353"/>
      <c r="CA8" s="354"/>
      <c r="CB8" s="349" t="s">
        <v>282</v>
      </c>
      <c r="CC8" s="350"/>
      <c r="CD8" s="350"/>
      <c r="CE8" s="350"/>
      <c r="CF8" s="350"/>
      <c r="CG8" s="350"/>
      <c r="CH8" s="350"/>
      <c r="CI8" s="350"/>
      <c r="CJ8" s="351"/>
      <c r="CK8" s="355" t="s">
        <v>283</v>
      </c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7"/>
      <c r="DI8" s="355" t="s">
        <v>284</v>
      </c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7"/>
      <c r="EO8" s="349" t="s">
        <v>395</v>
      </c>
      <c r="EP8" s="350"/>
      <c r="EQ8" s="350"/>
      <c r="ER8" s="350"/>
      <c r="ES8" s="350"/>
      <c r="ET8" s="350"/>
      <c r="EU8" s="350"/>
      <c r="EV8" s="350"/>
      <c r="EW8" s="350"/>
      <c r="EX8" s="351"/>
    </row>
    <row r="9" spans="1:154" ht="84.75" customHeight="1" x14ac:dyDescent="0.2">
      <c r="A9" s="352"/>
      <c r="B9" s="353"/>
      <c r="C9" s="353"/>
      <c r="D9" s="353"/>
      <c r="E9" s="354"/>
      <c r="F9" s="352"/>
      <c r="G9" s="353"/>
      <c r="H9" s="353"/>
      <c r="I9" s="353"/>
      <c r="J9" s="353"/>
      <c r="K9" s="353"/>
      <c r="L9" s="353"/>
      <c r="M9" s="353"/>
      <c r="N9" s="353"/>
      <c r="O9" s="354"/>
      <c r="P9" s="352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4"/>
      <c r="AE9" s="352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4"/>
      <c r="AT9" s="352"/>
      <c r="AU9" s="353"/>
      <c r="AV9" s="353"/>
      <c r="AW9" s="353"/>
      <c r="AX9" s="353"/>
      <c r="AY9" s="353"/>
      <c r="AZ9" s="353"/>
      <c r="BA9" s="353"/>
      <c r="BB9" s="354"/>
      <c r="BC9" s="352"/>
      <c r="BD9" s="353"/>
      <c r="BE9" s="353"/>
      <c r="BF9" s="353"/>
      <c r="BG9" s="353"/>
      <c r="BH9" s="353"/>
      <c r="BI9" s="353"/>
      <c r="BJ9" s="354"/>
      <c r="BK9" s="352"/>
      <c r="BL9" s="353"/>
      <c r="BM9" s="353"/>
      <c r="BN9" s="353"/>
      <c r="BO9" s="353"/>
      <c r="BP9" s="353"/>
      <c r="BQ9" s="353"/>
      <c r="BR9" s="353"/>
      <c r="BS9" s="354"/>
      <c r="BT9" s="352"/>
      <c r="BU9" s="353"/>
      <c r="BV9" s="353"/>
      <c r="BW9" s="353"/>
      <c r="BX9" s="353"/>
      <c r="BY9" s="353"/>
      <c r="BZ9" s="353"/>
      <c r="CA9" s="354"/>
      <c r="CB9" s="352"/>
      <c r="CC9" s="353"/>
      <c r="CD9" s="353"/>
      <c r="CE9" s="353"/>
      <c r="CF9" s="353"/>
      <c r="CG9" s="353"/>
      <c r="CH9" s="353"/>
      <c r="CI9" s="353"/>
      <c r="CJ9" s="354"/>
      <c r="CK9" s="349" t="s">
        <v>251</v>
      </c>
      <c r="CL9" s="350"/>
      <c r="CM9" s="350"/>
      <c r="CN9" s="350"/>
      <c r="CO9" s="350"/>
      <c r="CP9" s="350"/>
      <c r="CQ9" s="350"/>
      <c r="CR9" s="351"/>
      <c r="CS9" s="349" t="s">
        <v>252</v>
      </c>
      <c r="CT9" s="350"/>
      <c r="CU9" s="350"/>
      <c r="CV9" s="350"/>
      <c r="CW9" s="350"/>
      <c r="CX9" s="350"/>
      <c r="CY9" s="350"/>
      <c r="CZ9" s="351"/>
      <c r="DA9" s="349" t="s">
        <v>253</v>
      </c>
      <c r="DB9" s="350"/>
      <c r="DC9" s="350"/>
      <c r="DD9" s="350"/>
      <c r="DE9" s="350"/>
      <c r="DF9" s="350"/>
      <c r="DG9" s="350"/>
      <c r="DH9" s="351"/>
      <c r="DI9" s="349" t="s">
        <v>254</v>
      </c>
      <c r="DJ9" s="350"/>
      <c r="DK9" s="350"/>
      <c r="DL9" s="350"/>
      <c r="DM9" s="350"/>
      <c r="DN9" s="350"/>
      <c r="DO9" s="350"/>
      <c r="DP9" s="351"/>
      <c r="DQ9" s="349" t="s">
        <v>255</v>
      </c>
      <c r="DR9" s="350"/>
      <c r="DS9" s="350"/>
      <c r="DT9" s="350"/>
      <c r="DU9" s="350"/>
      <c r="DV9" s="350"/>
      <c r="DW9" s="350"/>
      <c r="DX9" s="351"/>
      <c r="DY9" s="349" t="s">
        <v>256</v>
      </c>
      <c r="DZ9" s="350"/>
      <c r="EA9" s="350"/>
      <c r="EB9" s="350"/>
      <c r="EC9" s="350"/>
      <c r="ED9" s="350"/>
      <c r="EE9" s="350"/>
      <c r="EF9" s="351"/>
      <c r="EG9" s="349" t="s">
        <v>285</v>
      </c>
      <c r="EH9" s="350"/>
      <c r="EI9" s="350"/>
      <c r="EJ9" s="350"/>
      <c r="EK9" s="350"/>
      <c r="EL9" s="350"/>
      <c r="EM9" s="350"/>
      <c r="EN9" s="351"/>
      <c r="EO9" s="358"/>
      <c r="EP9" s="359"/>
      <c r="EQ9" s="359"/>
      <c r="ER9" s="359"/>
      <c r="ES9" s="359"/>
      <c r="ET9" s="359"/>
      <c r="EU9" s="359"/>
      <c r="EV9" s="359"/>
      <c r="EW9" s="359"/>
      <c r="EX9" s="360"/>
    </row>
    <row r="10" spans="1:154" x14ac:dyDescent="0.2">
      <c r="A10" s="361">
        <v>1</v>
      </c>
      <c r="B10" s="361"/>
      <c r="C10" s="361"/>
      <c r="D10" s="361"/>
      <c r="E10" s="361"/>
      <c r="F10" s="361">
        <v>2</v>
      </c>
      <c r="G10" s="361"/>
      <c r="H10" s="361"/>
      <c r="I10" s="361"/>
      <c r="J10" s="361"/>
      <c r="K10" s="361"/>
      <c r="L10" s="361"/>
      <c r="M10" s="361"/>
      <c r="N10" s="361"/>
      <c r="O10" s="361"/>
      <c r="P10" s="361">
        <v>3</v>
      </c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>
        <v>4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>
        <v>5</v>
      </c>
      <c r="AU10" s="361"/>
      <c r="AV10" s="361"/>
      <c r="AW10" s="361"/>
      <c r="AX10" s="361"/>
      <c r="AY10" s="361"/>
      <c r="AZ10" s="361"/>
      <c r="BA10" s="361"/>
      <c r="BB10" s="361"/>
      <c r="BC10" s="361">
        <v>6</v>
      </c>
      <c r="BD10" s="361"/>
      <c r="BE10" s="361"/>
      <c r="BF10" s="361"/>
      <c r="BG10" s="361"/>
      <c r="BH10" s="361"/>
      <c r="BI10" s="361"/>
      <c r="BJ10" s="361"/>
      <c r="BK10" s="361">
        <v>7</v>
      </c>
      <c r="BL10" s="361"/>
      <c r="BM10" s="361"/>
      <c r="BN10" s="361"/>
      <c r="BO10" s="361"/>
      <c r="BP10" s="361"/>
      <c r="BQ10" s="361"/>
      <c r="BR10" s="361"/>
      <c r="BS10" s="361"/>
      <c r="BT10" s="361">
        <v>8</v>
      </c>
      <c r="BU10" s="361"/>
      <c r="BV10" s="361"/>
      <c r="BW10" s="361"/>
      <c r="BX10" s="361"/>
      <c r="BY10" s="361"/>
      <c r="BZ10" s="361"/>
      <c r="CA10" s="361"/>
      <c r="CB10" s="361">
        <v>9</v>
      </c>
      <c r="CC10" s="361"/>
      <c r="CD10" s="361"/>
      <c r="CE10" s="361"/>
      <c r="CF10" s="361"/>
      <c r="CG10" s="361"/>
      <c r="CH10" s="361"/>
      <c r="CI10" s="361"/>
      <c r="CJ10" s="361"/>
      <c r="CK10" s="361">
        <v>10</v>
      </c>
      <c r="CL10" s="361"/>
      <c r="CM10" s="361"/>
      <c r="CN10" s="361"/>
      <c r="CO10" s="361"/>
      <c r="CP10" s="361"/>
      <c r="CQ10" s="361"/>
      <c r="CR10" s="361"/>
      <c r="CS10" s="361">
        <v>11</v>
      </c>
      <c r="CT10" s="361"/>
      <c r="CU10" s="361"/>
      <c r="CV10" s="361"/>
      <c r="CW10" s="361"/>
      <c r="CX10" s="361"/>
      <c r="CY10" s="361"/>
      <c r="CZ10" s="361"/>
      <c r="DA10" s="361">
        <v>12</v>
      </c>
      <c r="DB10" s="361"/>
      <c r="DC10" s="361"/>
      <c r="DD10" s="361"/>
      <c r="DE10" s="361"/>
      <c r="DF10" s="361"/>
      <c r="DG10" s="361"/>
      <c r="DH10" s="361"/>
      <c r="DI10" s="361">
        <v>13</v>
      </c>
      <c r="DJ10" s="361"/>
      <c r="DK10" s="361"/>
      <c r="DL10" s="361"/>
      <c r="DM10" s="361"/>
      <c r="DN10" s="361"/>
      <c r="DO10" s="361"/>
      <c r="DP10" s="361"/>
      <c r="DQ10" s="361">
        <v>14</v>
      </c>
      <c r="DR10" s="361"/>
      <c r="DS10" s="361"/>
      <c r="DT10" s="361"/>
      <c r="DU10" s="361"/>
      <c r="DV10" s="361"/>
      <c r="DW10" s="361"/>
      <c r="DX10" s="361"/>
      <c r="DY10" s="361">
        <v>15</v>
      </c>
      <c r="DZ10" s="361"/>
      <c r="EA10" s="361"/>
      <c r="EB10" s="361"/>
      <c r="EC10" s="361"/>
      <c r="ED10" s="361"/>
      <c r="EE10" s="361"/>
      <c r="EF10" s="361"/>
      <c r="EG10" s="361">
        <v>16</v>
      </c>
      <c r="EH10" s="361"/>
      <c r="EI10" s="361"/>
      <c r="EJ10" s="361"/>
      <c r="EK10" s="361"/>
      <c r="EL10" s="361"/>
      <c r="EM10" s="361"/>
      <c r="EN10" s="361"/>
      <c r="EO10" s="361">
        <v>17</v>
      </c>
      <c r="EP10" s="361"/>
      <c r="EQ10" s="361"/>
      <c r="ER10" s="361"/>
      <c r="ES10" s="361"/>
      <c r="ET10" s="361"/>
      <c r="EU10" s="361"/>
      <c r="EV10" s="361"/>
      <c r="EW10" s="361"/>
      <c r="EX10" s="361"/>
    </row>
    <row r="11" spans="1:154" s="48" customFormat="1" ht="54.75" customHeight="1" x14ac:dyDescent="0.2">
      <c r="A11" s="368" t="s">
        <v>8</v>
      </c>
      <c r="B11" s="369"/>
      <c r="C11" s="369"/>
      <c r="D11" s="369"/>
      <c r="E11" s="370"/>
      <c r="F11" s="355" t="s">
        <v>309</v>
      </c>
      <c r="G11" s="356"/>
      <c r="H11" s="356"/>
      <c r="I11" s="356"/>
      <c r="J11" s="356"/>
      <c r="K11" s="356"/>
      <c r="L11" s="356"/>
      <c r="M11" s="356"/>
      <c r="N11" s="356"/>
      <c r="O11" s="357"/>
      <c r="P11" s="355" t="s">
        <v>394</v>
      </c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7"/>
      <c r="AE11" s="355" t="s">
        <v>393</v>
      </c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7"/>
      <c r="AT11" s="355" t="s">
        <v>365</v>
      </c>
      <c r="AU11" s="356"/>
      <c r="AV11" s="356"/>
      <c r="AW11" s="356"/>
      <c r="AX11" s="356"/>
      <c r="AY11" s="356"/>
      <c r="AZ11" s="356"/>
      <c r="BA11" s="356"/>
      <c r="BB11" s="357"/>
      <c r="BC11" s="355">
        <v>6</v>
      </c>
      <c r="BD11" s="356"/>
      <c r="BE11" s="356"/>
      <c r="BF11" s="356"/>
      <c r="BG11" s="356"/>
      <c r="BH11" s="356"/>
      <c r="BI11" s="356"/>
      <c r="BJ11" s="357"/>
      <c r="BK11" s="355" t="s">
        <v>60</v>
      </c>
      <c r="BL11" s="356"/>
      <c r="BM11" s="356"/>
      <c r="BN11" s="356"/>
      <c r="BO11" s="356"/>
      <c r="BP11" s="356"/>
      <c r="BQ11" s="356"/>
      <c r="BR11" s="356"/>
      <c r="BS11" s="357"/>
      <c r="BT11" s="362">
        <v>0.4</v>
      </c>
      <c r="BU11" s="363"/>
      <c r="BV11" s="363"/>
      <c r="BW11" s="363"/>
      <c r="BX11" s="363"/>
      <c r="BY11" s="363"/>
      <c r="BZ11" s="363"/>
      <c r="CA11" s="364"/>
      <c r="CB11" s="362">
        <v>3</v>
      </c>
      <c r="CC11" s="363"/>
      <c r="CD11" s="363"/>
      <c r="CE11" s="363"/>
      <c r="CF11" s="363"/>
      <c r="CG11" s="363"/>
      <c r="CH11" s="363"/>
      <c r="CI11" s="363"/>
      <c r="CJ11" s="364"/>
      <c r="CK11" s="362" t="s">
        <v>60</v>
      </c>
      <c r="CL11" s="363"/>
      <c r="CM11" s="363"/>
      <c r="CN11" s="363"/>
      <c r="CO11" s="363"/>
      <c r="CP11" s="363"/>
      <c r="CQ11" s="363"/>
      <c r="CR11" s="364"/>
      <c r="CS11" s="362" t="s">
        <v>60</v>
      </c>
      <c r="CT11" s="363"/>
      <c r="CU11" s="363"/>
      <c r="CV11" s="363"/>
      <c r="CW11" s="363"/>
      <c r="CX11" s="363"/>
      <c r="CY11" s="363"/>
      <c r="CZ11" s="364"/>
      <c r="DA11" s="362">
        <v>3</v>
      </c>
      <c r="DB11" s="363"/>
      <c r="DC11" s="363"/>
      <c r="DD11" s="363"/>
      <c r="DE11" s="363"/>
      <c r="DF11" s="363"/>
      <c r="DG11" s="363"/>
      <c r="DH11" s="364"/>
      <c r="DI11" s="362" t="s">
        <v>60</v>
      </c>
      <c r="DJ11" s="363"/>
      <c r="DK11" s="363"/>
      <c r="DL11" s="363"/>
      <c r="DM11" s="363"/>
      <c r="DN11" s="363"/>
      <c r="DO11" s="363"/>
      <c r="DP11" s="364"/>
      <c r="DQ11" s="362" t="s">
        <v>60</v>
      </c>
      <c r="DR11" s="363"/>
      <c r="DS11" s="363"/>
      <c r="DT11" s="363"/>
      <c r="DU11" s="363"/>
      <c r="DV11" s="363"/>
      <c r="DW11" s="363"/>
      <c r="DX11" s="364"/>
      <c r="DY11" s="362" t="s">
        <v>60</v>
      </c>
      <c r="DZ11" s="363"/>
      <c r="EA11" s="363"/>
      <c r="EB11" s="363"/>
      <c r="EC11" s="363"/>
      <c r="ED11" s="363"/>
      <c r="EE11" s="363"/>
      <c r="EF11" s="364"/>
      <c r="EG11" s="362">
        <v>3</v>
      </c>
      <c r="EH11" s="363"/>
      <c r="EI11" s="363"/>
      <c r="EJ11" s="363"/>
      <c r="EK11" s="363"/>
      <c r="EL11" s="363"/>
      <c r="EM11" s="363"/>
      <c r="EN11" s="364"/>
      <c r="EO11" s="362" t="s">
        <v>60</v>
      </c>
      <c r="EP11" s="363"/>
      <c r="EQ11" s="363"/>
      <c r="ER11" s="363"/>
      <c r="ES11" s="363"/>
      <c r="ET11" s="363"/>
      <c r="EU11" s="363"/>
      <c r="EV11" s="363"/>
      <c r="EW11" s="363"/>
      <c r="EX11" s="364"/>
    </row>
    <row r="12" spans="1:154" s="48" customFormat="1" ht="54.75" customHeight="1" x14ac:dyDescent="0.2">
      <c r="A12" s="368" t="s">
        <v>9</v>
      </c>
      <c r="B12" s="369"/>
      <c r="C12" s="369"/>
      <c r="D12" s="369"/>
      <c r="E12" s="370"/>
      <c r="F12" s="355" t="s">
        <v>309</v>
      </c>
      <c r="G12" s="356"/>
      <c r="H12" s="356"/>
      <c r="I12" s="356"/>
      <c r="J12" s="356"/>
      <c r="K12" s="356"/>
      <c r="L12" s="356"/>
      <c r="M12" s="356"/>
      <c r="N12" s="356"/>
      <c r="O12" s="357"/>
      <c r="P12" s="355" t="s">
        <v>396</v>
      </c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7"/>
      <c r="AE12" s="355" t="s">
        <v>397</v>
      </c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7"/>
      <c r="AT12" s="355" t="s">
        <v>404</v>
      </c>
      <c r="AU12" s="356"/>
      <c r="AV12" s="356"/>
      <c r="AW12" s="356"/>
      <c r="AX12" s="356"/>
      <c r="AY12" s="356"/>
      <c r="AZ12" s="356"/>
      <c r="BA12" s="356"/>
      <c r="BB12" s="357"/>
      <c r="BC12" s="355">
        <v>6</v>
      </c>
      <c r="BD12" s="356"/>
      <c r="BE12" s="356"/>
      <c r="BF12" s="356"/>
      <c r="BG12" s="356"/>
      <c r="BH12" s="356"/>
      <c r="BI12" s="356"/>
      <c r="BJ12" s="357"/>
      <c r="BK12" s="355" t="s">
        <v>60</v>
      </c>
      <c r="BL12" s="356"/>
      <c r="BM12" s="356"/>
      <c r="BN12" s="356"/>
      <c r="BO12" s="356"/>
      <c r="BP12" s="356"/>
      <c r="BQ12" s="356"/>
      <c r="BR12" s="356"/>
      <c r="BS12" s="357"/>
      <c r="BT12" s="362">
        <v>6</v>
      </c>
      <c r="BU12" s="363"/>
      <c r="BV12" s="363"/>
      <c r="BW12" s="363"/>
      <c r="BX12" s="363"/>
      <c r="BY12" s="363"/>
      <c r="BZ12" s="363"/>
      <c r="CA12" s="364"/>
      <c r="CB12" s="362">
        <v>1</v>
      </c>
      <c r="CC12" s="363"/>
      <c r="CD12" s="363"/>
      <c r="CE12" s="363"/>
      <c r="CF12" s="363"/>
      <c r="CG12" s="363"/>
      <c r="CH12" s="363"/>
      <c r="CI12" s="363"/>
      <c r="CJ12" s="364"/>
      <c r="CK12" s="362" t="s">
        <v>60</v>
      </c>
      <c r="CL12" s="363"/>
      <c r="CM12" s="363"/>
      <c r="CN12" s="363"/>
      <c r="CO12" s="363"/>
      <c r="CP12" s="363"/>
      <c r="CQ12" s="363"/>
      <c r="CR12" s="364"/>
      <c r="CS12" s="362" t="s">
        <v>60</v>
      </c>
      <c r="CT12" s="363"/>
      <c r="CU12" s="363"/>
      <c r="CV12" s="363"/>
      <c r="CW12" s="363"/>
      <c r="CX12" s="363"/>
      <c r="CY12" s="363"/>
      <c r="CZ12" s="364"/>
      <c r="DA12" s="362">
        <v>1</v>
      </c>
      <c r="DB12" s="363"/>
      <c r="DC12" s="363"/>
      <c r="DD12" s="363"/>
      <c r="DE12" s="363"/>
      <c r="DF12" s="363"/>
      <c r="DG12" s="363"/>
      <c r="DH12" s="364"/>
      <c r="DI12" s="362" t="s">
        <v>60</v>
      </c>
      <c r="DJ12" s="363"/>
      <c r="DK12" s="363"/>
      <c r="DL12" s="363"/>
      <c r="DM12" s="363"/>
      <c r="DN12" s="363"/>
      <c r="DO12" s="363"/>
      <c r="DP12" s="364"/>
      <c r="DQ12" s="362" t="s">
        <v>60</v>
      </c>
      <c r="DR12" s="363"/>
      <c r="DS12" s="363"/>
      <c r="DT12" s="363"/>
      <c r="DU12" s="363"/>
      <c r="DV12" s="363"/>
      <c r="DW12" s="363"/>
      <c r="DX12" s="364"/>
      <c r="DY12" s="362">
        <v>1</v>
      </c>
      <c r="DZ12" s="363"/>
      <c r="EA12" s="363"/>
      <c r="EB12" s="363"/>
      <c r="EC12" s="363"/>
      <c r="ED12" s="363"/>
      <c r="EE12" s="363"/>
      <c r="EF12" s="364"/>
      <c r="EG12" s="362" t="s">
        <v>60</v>
      </c>
      <c r="EH12" s="363"/>
      <c r="EI12" s="363"/>
      <c r="EJ12" s="363"/>
      <c r="EK12" s="363"/>
      <c r="EL12" s="363"/>
      <c r="EM12" s="363"/>
      <c r="EN12" s="364"/>
      <c r="EO12" s="362" t="s">
        <v>60</v>
      </c>
      <c r="EP12" s="363"/>
      <c r="EQ12" s="363"/>
      <c r="ER12" s="363"/>
      <c r="ES12" s="363"/>
      <c r="ET12" s="363"/>
      <c r="EU12" s="363"/>
      <c r="EV12" s="363"/>
      <c r="EW12" s="363"/>
      <c r="EX12" s="364"/>
    </row>
    <row r="13" spans="1:154" s="48" customFormat="1" ht="54.75" customHeight="1" x14ac:dyDescent="0.2">
      <c r="A13" s="368" t="s">
        <v>10</v>
      </c>
      <c r="B13" s="369"/>
      <c r="C13" s="369"/>
      <c r="D13" s="369"/>
      <c r="E13" s="370"/>
      <c r="F13" s="355" t="s">
        <v>309</v>
      </c>
      <c r="G13" s="356"/>
      <c r="H13" s="356"/>
      <c r="I13" s="356"/>
      <c r="J13" s="356"/>
      <c r="K13" s="356"/>
      <c r="L13" s="356"/>
      <c r="M13" s="356"/>
      <c r="N13" s="356"/>
      <c r="O13" s="357"/>
      <c r="P13" s="355" t="s">
        <v>396</v>
      </c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7"/>
      <c r="AE13" s="355" t="s">
        <v>397</v>
      </c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7"/>
      <c r="AT13" s="355" t="s">
        <v>405</v>
      </c>
      <c r="AU13" s="356"/>
      <c r="AV13" s="356"/>
      <c r="AW13" s="356"/>
      <c r="AX13" s="356"/>
      <c r="AY13" s="356"/>
      <c r="AZ13" s="356"/>
      <c r="BA13" s="356"/>
      <c r="BB13" s="357"/>
      <c r="BC13" s="355">
        <v>6</v>
      </c>
      <c r="BD13" s="356"/>
      <c r="BE13" s="356"/>
      <c r="BF13" s="356"/>
      <c r="BG13" s="356"/>
      <c r="BH13" s="356"/>
      <c r="BI13" s="356"/>
      <c r="BJ13" s="357"/>
      <c r="BK13" s="355" t="s">
        <v>60</v>
      </c>
      <c r="BL13" s="356"/>
      <c r="BM13" s="356"/>
      <c r="BN13" s="356"/>
      <c r="BO13" s="356"/>
      <c r="BP13" s="356"/>
      <c r="BQ13" s="356"/>
      <c r="BR13" s="356"/>
      <c r="BS13" s="357"/>
      <c r="BT13" s="362">
        <v>6</v>
      </c>
      <c r="BU13" s="363"/>
      <c r="BV13" s="363"/>
      <c r="BW13" s="363"/>
      <c r="BX13" s="363"/>
      <c r="BY13" s="363"/>
      <c r="BZ13" s="363"/>
      <c r="CA13" s="364"/>
      <c r="CB13" s="362">
        <v>1</v>
      </c>
      <c r="CC13" s="363"/>
      <c r="CD13" s="363"/>
      <c r="CE13" s="363"/>
      <c r="CF13" s="363"/>
      <c r="CG13" s="363"/>
      <c r="CH13" s="363"/>
      <c r="CI13" s="363"/>
      <c r="CJ13" s="364"/>
      <c r="CK13" s="362" t="s">
        <v>60</v>
      </c>
      <c r="CL13" s="363"/>
      <c r="CM13" s="363"/>
      <c r="CN13" s="363"/>
      <c r="CO13" s="363"/>
      <c r="CP13" s="363"/>
      <c r="CQ13" s="363"/>
      <c r="CR13" s="364"/>
      <c r="CS13" s="362" t="s">
        <v>60</v>
      </c>
      <c r="CT13" s="363"/>
      <c r="CU13" s="363"/>
      <c r="CV13" s="363"/>
      <c r="CW13" s="363"/>
      <c r="CX13" s="363"/>
      <c r="CY13" s="363"/>
      <c r="CZ13" s="364"/>
      <c r="DA13" s="362">
        <v>1</v>
      </c>
      <c r="DB13" s="363"/>
      <c r="DC13" s="363"/>
      <c r="DD13" s="363"/>
      <c r="DE13" s="363"/>
      <c r="DF13" s="363"/>
      <c r="DG13" s="363"/>
      <c r="DH13" s="364"/>
      <c r="DI13" s="362" t="s">
        <v>60</v>
      </c>
      <c r="DJ13" s="363"/>
      <c r="DK13" s="363"/>
      <c r="DL13" s="363"/>
      <c r="DM13" s="363"/>
      <c r="DN13" s="363"/>
      <c r="DO13" s="363"/>
      <c r="DP13" s="364"/>
      <c r="DQ13" s="362" t="s">
        <v>60</v>
      </c>
      <c r="DR13" s="363"/>
      <c r="DS13" s="363"/>
      <c r="DT13" s="363"/>
      <c r="DU13" s="363"/>
      <c r="DV13" s="363"/>
      <c r="DW13" s="363"/>
      <c r="DX13" s="364"/>
      <c r="DY13" s="362">
        <v>1</v>
      </c>
      <c r="DZ13" s="363"/>
      <c r="EA13" s="363"/>
      <c r="EB13" s="363"/>
      <c r="EC13" s="363"/>
      <c r="ED13" s="363"/>
      <c r="EE13" s="363"/>
      <c r="EF13" s="364"/>
      <c r="EG13" s="362" t="s">
        <v>60</v>
      </c>
      <c r="EH13" s="363"/>
      <c r="EI13" s="363"/>
      <c r="EJ13" s="363"/>
      <c r="EK13" s="363"/>
      <c r="EL13" s="363"/>
      <c r="EM13" s="363"/>
      <c r="EN13" s="364"/>
      <c r="EO13" s="362" t="s">
        <v>60</v>
      </c>
      <c r="EP13" s="363"/>
      <c r="EQ13" s="363"/>
      <c r="ER13" s="363"/>
      <c r="ES13" s="363"/>
      <c r="ET13" s="363"/>
      <c r="EU13" s="363"/>
      <c r="EV13" s="363"/>
      <c r="EW13" s="363"/>
      <c r="EX13" s="364"/>
    </row>
    <row r="14" spans="1:154" s="48" customFormat="1" ht="54.75" customHeight="1" x14ac:dyDescent="0.2">
      <c r="A14" s="368" t="s">
        <v>11</v>
      </c>
      <c r="B14" s="369"/>
      <c r="C14" s="369"/>
      <c r="D14" s="369"/>
      <c r="E14" s="370"/>
      <c r="F14" s="355" t="s">
        <v>309</v>
      </c>
      <c r="G14" s="356"/>
      <c r="H14" s="356"/>
      <c r="I14" s="356"/>
      <c r="J14" s="356"/>
      <c r="K14" s="356"/>
      <c r="L14" s="356"/>
      <c r="M14" s="356"/>
      <c r="N14" s="356"/>
      <c r="O14" s="357"/>
      <c r="P14" s="355" t="s">
        <v>399</v>
      </c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7"/>
      <c r="AE14" s="355" t="s">
        <v>400</v>
      </c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7"/>
      <c r="AT14" s="355" t="s">
        <v>377</v>
      </c>
      <c r="AU14" s="356"/>
      <c r="AV14" s="356"/>
      <c r="AW14" s="356"/>
      <c r="AX14" s="356"/>
      <c r="AY14" s="356"/>
      <c r="AZ14" s="356"/>
      <c r="BA14" s="356"/>
      <c r="BB14" s="357"/>
      <c r="BC14" s="355">
        <v>10</v>
      </c>
      <c r="BD14" s="356"/>
      <c r="BE14" s="356"/>
      <c r="BF14" s="356"/>
      <c r="BG14" s="356"/>
      <c r="BH14" s="356"/>
      <c r="BI14" s="356"/>
      <c r="BJ14" s="357"/>
      <c r="BK14" s="355" t="s">
        <v>60</v>
      </c>
      <c r="BL14" s="356"/>
      <c r="BM14" s="356"/>
      <c r="BN14" s="356"/>
      <c r="BO14" s="356"/>
      <c r="BP14" s="356"/>
      <c r="BQ14" s="356"/>
      <c r="BR14" s="356"/>
      <c r="BS14" s="357"/>
      <c r="BT14" s="365">
        <v>0.4</v>
      </c>
      <c r="BU14" s="366"/>
      <c r="BV14" s="366"/>
      <c r="BW14" s="366"/>
      <c r="BX14" s="366"/>
      <c r="BY14" s="366"/>
      <c r="BZ14" s="366"/>
      <c r="CA14" s="367"/>
      <c r="CB14" s="362">
        <v>1</v>
      </c>
      <c r="CC14" s="363"/>
      <c r="CD14" s="363"/>
      <c r="CE14" s="363"/>
      <c r="CF14" s="363"/>
      <c r="CG14" s="363"/>
      <c r="CH14" s="363"/>
      <c r="CI14" s="363"/>
      <c r="CJ14" s="364"/>
      <c r="CK14" s="362" t="s">
        <v>60</v>
      </c>
      <c r="CL14" s="363"/>
      <c r="CM14" s="363"/>
      <c r="CN14" s="363"/>
      <c r="CO14" s="363"/>
      <c r="CP14" s="363"/>
      <c r="CQ14" s="363"/>
      <c r="CR14" s="364"/>
      <c r="CS14" s="362" t="s">
        <v>60</v>
      </c>
      <c r="CT14" s="363"/>
      <c r="CU14" s="363"/>
      <c r="CV14" s="363"/>
      <c r="CW14" s="363"/>
      <c r="CX14" s="363"/>
      <c r="CY14" s="363"/>
      <c r="CZ14" s="364"/>
      <c r="DA14" s="362">
        <v>1</v>
      </c>
      <c r="DB14" s="363"/>
      <c r="DC14" s="363"/>
      <c r="DD14" s="363"/>
      <c r="DE14" s="363"/>
      <c r="DF14" s="363"/>
      <c r="DG14" s="363"/>
      <c r="DH14" s="364"/>
      <c r="DI14" s="362" t="s">
        <v>60</v>
      </c>
      <c r="DJ14" s="363"/>
      <c r="DK14" s="363"/>
      <c r="DL14" s="363"/>
      <c r="DM14" s="363"/>
      <c r="DN14" s="363"/>
      <c r="DO14" s="363"/>
      <c r="DP14" s="364"/>
      <c r="DQ14" s="362" t="s">
        <v>60</v>
      </c>
      <c r="DR14" s="363"/>
      <c r="DS14" s="363"/>
      <c r="DT14" s="363"/>
      <c r="DU14" s="363"/>
      <c r="DV14" s="363"/>
      <c r="DW14" s="363"/>
      <c r="DX14" s="364"/>
      <c r="DY14" s="362">
        <v>1</v>
      </c>
      <c r="DZ14" s="363"/>
      <c r="EA14" s="363"/>
      <c r="EB14" s="363"/>
      <c r="EC14" s="363"/>
      <c r="ED14" s="363"/>
      <c r="EE14" s="363"/>
      <c r="EF14" s="364"/>
      <c r="EG14" s="362" t="s">
        <v>60</v>
      </c>
      <c r="EH14" s="363"/>
      <c r="EI14" s="363"/>
      <c r="EJ14" s="363"/>
      <c r="EK14" s="363"/>
      <c r="EL14" s="363"/>
      <c r="EM14" s="363"/>
      <c r="EN14" s="364"/>
      <c r="EO14" s="362" t="s">
        <v>60</v>
      </c>
      <c r="EP14" s="363"/>
      <c r="EQ14" s="363"/>
      <c r="ER14" s="363"/>
      <c r="ES14" s="363"/>
      <c r="ET14" s="363"/>
      <c r="EU14" s="363"/>
      <c r="EV14" s="363"/>
      <c r="EW14" s="363"/>
      <c r="EX14" s="364"/>
    </row>
    <row r="15" spans="1:154" s="48" customFormat="1" ht="54.75" customHeight="1" x14ac:dyDescent="0.2">
      <c r="A15" s="368" t="s">
        <v>12</v>
      </c>
      <c r="B15" s="369"/>
      <c r="C15" s="369"/>
      <c r="D15" s="369"/>
      <c r="E15" s="370"/>
      <c r="F15" s="355" t="s">
        <v>309</v>
      </c>
      <c r="G15" s="356"/>
      <c r="H15" s="356"/>
      <c r="I15" s="356"/>
      <c r="J15" s="356"/>
      <c r="K15" s="356"/>
      <c r="L15" s="356"/>
      <c r="M15" s="356"/>
      <c r="N15" s="356"/>
      <c r="O15" s="357"/>
      <c r="P15" s="371" t="s">
        <v>403</v>
      </c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7"/>
      <c r="AE15" s="355" t="s">
        <v>402</v>
      </c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7"/>
      <c r="AT15" s="355" t="s">
        <v>401</v>
      </c>
      <c r="AU15" s="356"/>
      <c r="AV15" s="356"/>
      <c r="AW15" s="356"/>
      <c r="AX15" s="356"/>
      <c r="AY15" s="356"/>
      <c r="AZ15" s="356"/>
      <c r="BA15" s="356"/>
      <c r="BB15" s="357"/>
      <c r="BC15" s="355">
        <v>10</v>
      </c>
      <c r="BD15" s="356"/>
      <c r="BE15" s="356"/>
      <c r="BF15" s="356"/>
      <c r="BG15" s="356"/>
      <c r="BH15" s="356"/>
      <c r="BI15" s="356"/>
      <c r="BJ15" s="357"/>
      <c r="BK15" s="355" t="s">
        <v>60</v>
      </c>
      <c r="BL15" s="356"/>
      <c r="BM15" s="356"/>
      <c r="BN15" s="356"/>
      <c r="BO15" s="356"/>
      <c r="BP15" s="356"/>
      <c r="BQ15" s="356"/>
      <c r="BR15" s="356"/>
      <c r="BS15" s="357"/>
      <c r="BT15" s="365">
        <v>0.4</v>
      </c>
      <c r="BU15" s="366"/>
      <c r="BV15" s="366"/>
      <c r="BW15" s="366"/>
      <c r="BX15" s="366"/>
      <c r="BY15" s="366"/>
      <c r="BZ15" s="366"/>
      <c r="CA15" s="367"/>
      <c r="CB15" s="362">
        <v>1</v>
      </c>
      <c r="CC15" s="363"/>
      <c r="CD15" s="363"/>
      <c r="CE15" s="363"/>
      <c r="CF15" s="363"/>
      <c r="CG15" s="363"/>
      <c r="CH15" s="363"/>
      <c r="CI15" s="363"/>
      <c r="CJ15" s="364"/>
      <c r="CK15" s="362" t="s">
        <v>60</v>
      </c>
      <c r="CL15" s="363"/>
      <c r="CM15" s="363"/>
      <c r="CN15" s="363"/>
      <c r="CO15" s="363"/>
      <c r="CP15" s="363"/>
      <c r="CQ15" s="363"/>
      <c r="CR15" s="364"/>
      <c r="CS15" s="362" t="s">
        <v>60</v>
      </c>
      <c r="CT15" s="363"/>
      <c r="CU15" s="363"/>
      <c r="CV15" s="363"/>
      <c r="CW15" s="363"/>
      <c r="CX15" s="363"/>
      <c r="CY15" s="363"/>
      <c r="CZ15" s="364"/>
      <c r="DA15" s="362">
        <v>1</v>
      </c>
      <c r="DB15" s="363"/>
      <c r="DC15" s="363"/>
      <c r="DD15" s="363"/>
      <c r="DE15" s="363"/>
      <c r="DF15" s="363"/>
      <c r="DG15" s="363"/>
      <c r="DH15" s="364"/>
      <c r="DI15" s="362" t="s">
        <v>60</v>
      </c>
      <c r="DJ15" s="363"/>
      <c r="DK15" s="363"/>
      <c r="DL15" s="363"/>
      <c r="DM15" s="363"/>
      <c r="DN15" s="363"/>
      <c r="DO15" s="363"/>
      <c r="DP15" s="364"/>
      <c r="DQ15" s="362" t="s">
        <v>60</v>
      </c>
      <c r="DR15" s="363"/>
      <c r="DS15" s="363"/>
      <c r="DT15" s="363"/>
      <c r="DU15" s="363"/>
      <c r="DV15" s="363"/>
      <c r="DW15" s="363"/>
      <c r="DX15" s="364"/>
      <c r="DY15" s="362" t="s">
        <v>60</v>
      </c>
      <c r="DZ15" s="363"/>
      <c r="EA15" s="363"/>
      <c r="EB15" s="363"/>
      <c r="EC15" s="363"/>
      <c r="ED15" s="363"/>
      <c r="EE15" s="363"/>
      <c r="EF15" s="364"/>
      <c r="EG15" s="362">
        <v>1</v>
      </c>
      <c r="EH15" s="363"/>
      <c r="EI15" s="363"/>
      <c r="EJ15" s="363"/>
      <c r="EK15" s="363"/>
      <c r="EL15" s="363"/>
      <c r="EM15" s="363"/>
      <c r="EN15" s="364"/>
      <c r="EO15" s="362" t="s">
        <v>60</v>
      </c>
      <c r="EP15" s="363"/>
      <c r="EQ15" s="363"/>
      <c r="ER15" s="363"/>
      <c r="ES15" s="363"/>
      <c r="ET15" s="363"/>
      <c r="EU15" s="363"/>
      <c r="EV15" s="363"/>
      <c r="EW15" s="363"/>
      <c r="EX15" s="364"/>
    </row>
    <row r="16" spans="1:154" s="48" customFormat="1" ht="54.75" customHeight="1" x14ac:dyDescent="0.2">
      <c r="A16" s="368" t="s">
        <v>13</v>
      </c>
      <c r="B16" s="369"/>
      <c r="C16" s="369"/>
      <c r="D16" s="369"/>
      <c r="E16" s="370"/>
      <c r="F16" s="355" t="s">
        <v>309</v>
      </c>
      <c r="G16" s="356"/>
      <c r="H16" s="356"/>
      <c r="I16" s="356"/>
      <c r="J16" s="356"/>
      <c r="K16" s="356"/>
      <c r="L16" s="356"/>
      <c r="M16" s="356"/>
      <c r="N16" s="356"/>
      <c r="O16" s="357"/>
      <c r="P16" s="355" t="s">
        <v>407</v>
      </c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7"/>
      <c r="AE16" s="355" t="s">
        <v>408</v>
      </c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7"/>
      <c r="AT16" s="355" t="s">
        <v>409</v>
      </c>
      <c r="AU16" s="356"/>
      <c r="AV16" s="356"/>
      <c r="AW16" s="356"/>
      <c r="AX16" s="356"/>
      <c r="AY16" s="356"/>
      <c r="AZ16" s="356"/>
      <c r="BA16" s="356"/>
      <c r="BB16" s="357"/>
      <c r="BC16" s="355">
        <v>6</v>
      </c>
      <c r="BD16" s="356"/>
      <c r="BE16" s="356"/>
      <c r="BF16" s="356"/>
      <c r="BG16" s="356"/>
      <c r="BH16" s="356"/>
      <c r="BI16" s="356"/>
      <c r="BJ16" s="357"/>
      <c r="BK16" s="355" t="s">
        <v>60</v>
      </c>
      <c r="BL16" s="356"/>
      <c r="BM16" s="356"/>
      <c r="BN16" s="356"/>
      <c r="BO16" s="356"/>
      <c r="BP16" s="356"/>
      <c r="BQ16" s="356"/>
      <c r="BR16" s="356"/>
      <c r="BS16" s="357"/>
      <c r="BT16" s="365">
        <v>0.4</v>
      </c>
      <c r="BU16" s="366"/>
      <c r="BV16" s="366"/>
      <c r="BW16" s="366"/>
      <c r="BX16" s="366"/>
      <c r="BY16" s="366"/>
      <c r="BZ16" s="366"/>
      <c r="CA16" s="367"/>
      <c r="CB16" s="362">
        <v>1</v>
      </c>
      <c r="CC16" s="363"/>
      <c r="CD16" s="363"/>
      <c r="CE16" s="363"/>
      <c r="CF16" s="363"/>
      <c r="CG16" s="363"/>
      <c r="CH16" s="363"/>
      <c r="CI16" s="363"/>
      <c r="CJ16" s="364"/>
      <c r="CK16" s="362" t="s">
        <v>60</v>
      </c>
      <c r="CL16" s="363"/>
      <c r="CM16" s="363"/>
      <c r="CN16" s="363"/>
      <c r="CO16" s="363"/>
      <c r="CP16" s="363"/>
      <c r="CQ16" s="363"/>
      <c r="CR16" s="364"/>
      <c r="CS16" s="362" t="s">
        <v>60</v>
      </c>
      <c r="CT16" s="363"/>
      <c r="CU16" s="363"/>
      <c r="CV16" s="363"/>
      <c r="CW16" s="363"/>
      <c r="CX16" s="363"/>
      <c r="CY16" s="363"/>
      <c r="CZ16" s="364"/>
      <c r="DA16" s="362">
        <v>1</v>
      </c>
      <c r="DB16" s="363"/>
      <c r="DC16" s="363"/>
      <c r="DD16" s="363"/>
      <c r="DE16" s="363"/>
      <c r="DF16" s="363"/>
      <c r="DG16" s="363"/>
      <c r="DH16" s="364"/>
      <c r="DI16" s="362" t="s">
        <v>60</v>
      </c>
      <c r="DJ16" s="363"/>
      <c r="DK16" s="363"/>
      <c r="DL16" s="363"/>
      <c r="DM16" s="363"/>
      <c r="DN16" s="363"/>
      <c r="DO16" s="363"/>
      <c r="DP16" s="364"/>
      <c r="DQ16" s="362" t="s">
        <v>60</v>
      </c>
      <c r="DR16" s="363"/>
      <c r="DS16" s="363"/>
      <c r="DT16" s="363"/>
      <c r="DU16" s="363"/>
      <c r="DV16" s="363"/>
      <c r="DW16" s="363"/>
      <c r="DX16" s="364"/>
      <c r="DY16" s="362" t="s">
        <v>60</v>
      </c>
      <c r="DZ16" s="363"/>
      <c r="EA16" s="363"/>
      <c r="EB16" s="363"/>
      <c r="EC16" s="363"/>
      <c r="ED16" s="363"/>
      <c r="EE16" s="363"/>
      <c r="EF16" s="364"/>
      <c r="EG16" s="362">
        <v>1</v>
      </c>
      <c r="EH16" s="363"/>
      <c r="EI16" s="363"/>
      <c r="EJ16" s="363"/>
      <c r="EK16" s="363"/>
      <c r="EL16" s="363"/>
      <c r="EM16" s="363"/>
      <c r="EN16" s="364"/>
      <c r="EO16" s="362" t="s">
        <v>60</v>
      </c>
      <c r="EP16" s="363"/>
      <c r="EQ16" s="363"/>
      <c r="ER16" s="363"/>
      <c r="ES16" s="363"/>
      <c r="ET16" s="363"/>
      <c r="EU16" s="363"/>
      <c r="EV16" s="363"/>
      <c r="EW16" s="363"/>
      <c r="EX16" s="364"/>
    </row>
    <row r="17" spans="1:154" s="48" customFormat="1" ht="54.75" customHeight="1" x14ac:dyDescent="0.2">
      <c r="A17" s="368" t="s">
        <v>14</v>
      </c>
      <c r="B17" s="369"/>
      <c r="C17" s="369"/>
      <c r="D17" s="369"/>
      <c r="E17" s="370"/>
      <c r="F17" s="355" t="s">
        <v>309</v>
      </c>
      <c r="G17" s="356"/>
      <c r="H17" s="356"/>
      <c r="I17" s="356"/>
      <c r="J17" s="356"/>
      <c r="K17" s="356"/>
      <c r="L17" s="356"/>
      <c r="M17" s="356"/>
      <c r="N17" s="356"/>
      <c r="O17" s="357"/>
      <c r="P17" s="355" t="s">
        <v>333</v>
      </c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7"/>
      <c r="AE17" s="355" t="s">
        <v>410</v>
      </c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7"/>
      <c r="AT17" s="355" t="s">
        <v>385</v>
      </c>
      <c r="AU17" s="356"/>
      <c r="AV17" s="356"/>
      <c r="AW17" s="356"/>
      <c r="AX17" s="356"/>
      <c r="AY17" s="356"/>
      <c r="AZ17" s="356"/>
      <c r="BA17" s="356"/>
      <c r="BB17" s="357"/>
      <c r="BC17" s="355">
        <v>6</v>
      </c>
      <c r="BD17" s="356"/>
      <c r="BE17" s="356"/>
      <c r="BF17" s="356"/>
      <c r="BG17" s="356"/>
      <c r="BH17" s="356"/>
      <c r="BI17" s="356"/>
      <c r="BJ17" s="357"/>
      <c r="BK17" s="355" t="s">
        <v>60</v>
      </c>
      <c r="BL17" s="356"/>
      <c r="BM17" s="356"/>
      <c r="BN17" s="356"/>
      <c r="BO17" s="356"/>
      <c r="BP17" s="356"/>
      <c r="BQ17" s="356"/>
      <c r="BR17" s="356"/>
      <c r="BS17" s="357"/>
      <c r="BT17" s="362">
        <v>0.4</v>
      </c>
      <c r="BU17" s="363"/>
      <c r="BV17" s="363"/>
      <c r="BW17" s="363"/>
      <c r="BX17" s="363"/>
      <c r="BY17" s="363"/>
      <c r="BZ17" s="363"/>
      <c r="CA17" s="364"/>
      <c r="CB17" s="362">
        <v>3</v>
      </c>
      <c r="CC17" s="363"/>
      <c r="CD17" s="363"/>
      <c r="CE17" s="363"/>
      <c r="CF17" s="363"/>
      <c r="CG17" s="363"/>
      <c r="CH17" s="363"/>
      <c r="CI17" s="363"/>
      <c r="CJ17" s="364"/>
      <c r="CK17" s="362" t="s">
        <v>60</v>
      </c>
      <c r="CL17" s="363"/>
      <c r="CM17" s="363"/>
      <c r="CN17" s="363"/>
      <c r="CO17" s="363"/>
      <c r="CP17" s="363"/>
      <c r="CQ17" s="363"/>
      <c r="CR17" s="364"/>
      <c r="CS17" s="362" t="s">
        <v>60</v>
      </c>
      <c r="CT17" s="363"/>
      <c r="CU17" s="363"/>
      <c r="CV17" s="363"/>
      <c r="CW17" s="363"/>
      <c r="CX17" s="363"/>
      <c r="CY17" s="363"/>
      <c r="CZ17" s="364"/>
      <c r="DA17" s="362">
        <v>3</v>
      </c>
      <c r="DB17" s="363"/>
      <c r="DC17" s="363"/>
      <c r="DD17" s="363"/>
      <c r="DE17" s="363"/>
      <c r="DF17" s="363"/>
      <c r="DG17" s="363"/>
      <c r="DH17" s="364"/>
      <c r="DI17" s="362" t="s">
        <v>60</v>
      </c>
      <c r="DJ17" s="363"/>
      <c r="DK17" s="363"/>
      <c r="DL17" s="363"/>
      <c r="DM17" s="363"/>
      <c r="DN17" s="363"/>
      <c r="DO17" s="363"/>
      <c r="DP17" s="364"/>
      <c r="DQ17" s="362" t="s">
        <v>60</v>
      </c>
      <c r="DR17" s="363"/>
      <c r="DS17" s="363"/>
      <c r="DT17" s="363"/>
      <c r="DU17" s="363"/>
      <c r="DV17" s="363"/>
      <c r="DW17" s="363"/>
      <c r="DX17" s="364"/>
      <c r="DY17" s="362" t="s">
        <v>60</v>
      </c>
      <c r="DZ17" s="363"/>
      <c r="EA17" s="363"/>
      <c r="EB17" s="363"/>
      <c r="EC17" s="363"/>
      <c r="ED17" s="363"/>
      <c r="EE17" s="363"/>
      <c r="EF17" s="364"/>
      <c r="EG17" s="362">
        <v>3</v>
      </c>
      <c r="EH17" s="363"/>
      <c r="EI17" s="363"/>
      <c r="EJ17" s="363"/>
      <c r="EK17" s="363"/>
      <c r="EL17" s="363"/>
      <c r="EM17" s="363"/>
      <c r="EN17" s="364"/>
      <c r="EO17" s="362" t="s">
        <v>60</v>
      </c>
      <c r="EP17" s="363"/>
      <c r="EQ17" s="363"/>
      <c r="ER17" s="363"/>
      <c r="ES17" s="363"/>
      <c r="ET17" s="363"/>
      <c r="EU17" s="363"/>
      <c r="EV17" s="363"/>
      <c r="EW17" s="363"/>
      <c r="EX17" s="364"/>
    </row>
    <row r="18" spans="1:154" s="48" customFormat="1" ht="54.75" customHeight="1" x14ac:dyDescent="0.2">
      <c r="A18" s="368" t="s">
        <v>15</v>
      </c>
      <c r="B18" s="369"/>
      <c r="C18" s="369"/>
      <c r="D18" s="369"/>
      <c r="E18" s="370"/>
      <c r="F18" s="355" t="s">
        <v>309</v>
      </c>
      <c r="G18" s="356"/>
      <c r="H18" s="356"/>
      <c r="I18" s="356"/>
      <c r="J18" s="356"/>
      <c r="K18" s="356"/>
      <c r="L18" s="356"/>
      <c r="M18" s="356"/>
      <c r="N18" s="356"/>
      <c r="O18" s="357"/>
      <c r="P18" s="355" t="s">
        <v>396</v>
      </c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7"/>
      <c r="AE18" s="355" t="s">
        <v>411</v>
      </c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7"/>
      <c r="AT18" s="355" t="s">
        <v>334</v>
      </c>
      <c r="AU18" s="356"/>
      <c r="AV18" s="356"/>
      <c r="AW18" s="356"/>
      <c r="AX18" s="356"/>
      <c r="AY18" s="356"/>
      <c r="AZ18" s="356"/>
      <c r="BA18" s="356"/>
      <c r="BB18" s="357"/>
      <c r="BC18" s="355">
        <v>6</v>
      </c>
      <c r="BD18" s="356"/>
      <c r="BE18" s="356"/>
      <c r="BF18" s="356"/>
      <c r="BG18" s="356"/>
      <c r="BH18" s="356"/>
      <c r="BI18" s="356"/>
      <c r="BJ18" s="357"/>
      <c r="BK18" s="355" t="s">
        <v>412</v>
      </c>
      <c r="BL18" s="356"/>
      <c r="BM18" s="356"/>
      <c r="BN18" s="356"/>
      <c r="BO18" s="356"/>
      <c r="BP18" s="356"/>
      <c r="BQ18" s="356"/>
      <c r="BR18" s="356"/>
      <c r="BS18" s="357"/>
      <c r="BT18" s="362">
        <v>0.4</v>
      </c>
      <c r="BU18" s="363"/>
      <c r="BV18" s="363"/>
      <c r="BW18" s="363"/>
      <c r="BX18" s="363"/>
      <c r="BY18" s="363"/>
      <c r="BZ18" s="363"/>
      <c r="CA18" s="364"/>
      <c r="CB18" s="362">
        <v>2</v>
      </c>
      <c r="CC18" s="363"/>
      <c r="CD18" s="363"/>
      <c r="CE18" s="363"/>
      <c r="CF18" s="363"/>
      <c r="CG18" s="363"/>
      <c r="CH18" s="363"/>
      <c r="CI18" s="363"/>
      <c r="CJ18" s="364"/>
      <c r="CK18" s="362" t="s">
        <v>60</v>
      </c>
      <c r="CL18" s="363"/>
      <c r="CM18" s="363"/>
      <c r="CN18" s="363"/>
      <c r="CO18" s="363"/>
      <c r="CP18" s="363"/>
      <c r="CQ18" s="363"/>
      <c r="CR18" s="364"/>
      <c r="CS18" s="362" t="s">
        <v>60</v>
      </c>
      <c r="CT18" s="363"/>
      <c r="CU18" s="363"/>
      <c r="CV18" s="363"/>
      <c r="CW18" s="363"/>
      <c r="CX18" s="363"/>
      <c r="CY18" s="363"/>
      <c r="CZ18" s="364"/>
      <c r="DA18" s="362">
        <v>2</v>
      </c>
      <c r="DB18" s="363"/>
      <c r="DC18" s="363"/>
      <c r="DD18" s="363"/>
      <c r="DE18" s="363"/>
      <c r="DF18" s="363"/>
      <c r="DG18" s="363"/>
      <c r="DH18" s="364"/>
      <c r="DI18" s="362" t="s">
        <v>60</v>
      </c>
      <c r="DJ18" s="363"/>
      <c r="DK18" s="363"/>
      <c r="DL18" s="363"/>
      <c r="DM18" s="363"/>
      <c r="DN18" s="363"/>
      <c r="DO18" s="363"/>
      <c r="DP18" s="364"/>
      <c r="DQ18" s="362" t="s">
        <v>60</v>
      </c>
      <c r="DR18" s="363"/>
      <c r="DS18" s="363"/>
      <c r="DT18" s="363"/>
      <c r="DU18" s="363"/>
      <c r="DV18" s="363"/>
      <c r="DW18" s="363"/>
      <c r="DX18" s="364"/>
      <c r="DY18" s="362" t="s">
        <v>60</v>
      </c>
      <c r="DZ18" s="363"/>
      <c r="EA18" s="363"/>
      <c r="EB18" s="363"/>
      <c r="EC18" s="363"/>
      <c r="ED18" s="363"/>
      <c r="EE18" s="363"/>
      <c r="EF18" s="364"/>
      <c r="EG18" s="362">
        <v>2</v>
      </c>
      <c r="EH18" s="363"/>
      <c r="EI18" s="363"/>
      <c r="EJ18" s="363"/>
      <c r="EK18" s="363"/>
      <c r="EL18" s="363"/>
      <c r="EM18" s="363"/>
      <c r="EN18" s="364"/>
      <c r="EO18" s="362" t="s">
        <v>60</v>
      </c>
      <c r="EP18" s="363"/>
      <c r="EQ18" s="363"/>
      <c r="ER18" s="363"/>
      <c r="ES18" s="363"/>
      <c r="ET18" s="363"/>
      <c r="EU18" s="363"/>
      <c r="EV18" s="363"/>
      <c r="EW18" s="363"/>
      <c r="EX18" s="364"/>
    </row>
    <row r="19" spans="1:154" s="48" customFormat="1" ht="54.75" customHeight="1" x14ac:dyDescent="0.2">
      <c r="A19" s="368" t="s">
        <v>16</v>
      </c>
      <c r="B19" s="369"/>
      <c r="C19" s="369"/>
      <c r="D19" s="369"/>
      <c r="E19" s="370"/>
      <c r="F19" s="355" t="s">
        <v>309</v>
      </c>
      <c r="G19" s="356"/>
      <c r="H19" s="356"/>
      <c r="I19" s="356"/>
      <c r="J19" s="356"/>
      <c r="K19" s="356"/>
      <c r="L19" s="356"/>
      <c r="M19" s="356"/>
      <c r="N19" s="356"/>
      <c r="O19" s="357"/>
      <c r="P19" s="355" t="s">
        <v>396</v>
      </c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7"/>
      <c r="AE19" s="355" t="s">
        <v>411</v>
      </c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7"/>
      <c r="AT19" s="355" t="s">
        <v>334</v>
      </c>
      <c r="AU19" s="356"/>
      <c r="AV19" s="356"/>
      <c r="AW19" s="356"/>
      <c r="AX19" s="356"/>
      <c r="AY19" s="356"/>
      <c r="AZ19" s="356"/>
      <c r="BA19" s="356"/>
      <c r="BB19" s="357"/>
      <c r="BC19" s="355">
        <v>6</v>
      </c>
      <c r="BD19" s="356"/>
      <c r="BE19" s="356"/>
      <c r="BF19" s="356"/>
      <c r="BG19" s="356"/>
      <c r="BH19" s="356"/>
      <c r="BI19" s="356"/>
      <c r="BJ19" s="357"/>
      <c r="BK19" s="355" t="s">
        <v>413</v>
      </c>
      <c r="BL19" s="356"/>
      <c r="BM19" s="356"/>
      <c r="BN19" s="356"/>
      <c r="BO19" s="356"/>
      <c r="BP19" s="356"/>
      <c r="BQ19" s="356"/>
      <c r="BR19" s="356"/>
      <c r="BS19" s="357"/>
      <c r="BT19" s="362">
        <v>0.4</v>
      </c>
      <c r="BU19" s="363"/>
      <c r="BV19" s="363"/>
      <c r="BW19" s="363"/>
      <c r="BX19" s="363"/>
      <c r="BY19" s="363"/>
      <c r="BZ19" s="363"/>
      <c r="CA19" s="364"/>
      <c r="CB19" s="362">
        <v>3</v>
      </c>
      <c r="CC19" s="363"/>
      <c r="CD19" s="363"/>
      <c r="CE19" s="363"/>
      <c r="CF19" s="363"/>
      <c r="CG19" s="363"/>
      <c r="CH19" s="363"/>
      <c r="CI19" s="363"/>
      <c r="CJ19" s="364"/>
      <c r="CK19" s="362" t="s">
        <v>60</v>
      </c>
      <c r="CL19" s="363"/>
      <c r="CM19" s="363"/>
      <c r="CN19" s="363"/>
      <c r="CO19" s="363"/>
      <c r="CP19" s="363"/>
      <c r="CQ19" s="363"/>
      <c r="CR19" s="364"/>
      <c r="CS19" s="362" t="s">
        <v>60</v>
      </c>
      <c r="CT19" s="363"/>
      <c r="CU19" s="363"/>
      <c r="CV19" s="363"/>
      <c r="CW19" s="363"/>
      <c r="CX19" s="363"/>
      <c r="CY19" s="363"/>
      <c r="CZ19" s="364"/>
      <c r="DA19" s="362">
        <v>3</v>
      </c>
      <c r="DB19" s="363"/>
      <c r="DC19" s="363"/>
      <c r="DD19" s="363"/>
      <c r="DE19" s="363"/>
      <c r="DF19" s="363"/>
      <c r="DG19" s="363"/>
      <c r="DH19" s="364"/>
      <c r="DI19" s="362" t="s">
        <v>60</v>
      </c>
      <c r="DJ19" s="363"/>
      <c r="DK19" s="363"/>
      <c r="DL19" s="363"/>
      <c r="DM19" s="363"/>
      <c r="DN19" s="363"/>
      <c r="DO19" s="363"/>
      <c r="DP19" s="364"/>
      <c r="DQ19" s="362" t="s">
        <v>60</v>
      </c>
      <c r="DR19" s="363"/>
      <c r="DS19" s="363"/>
      <c r="DT19" s="363"/>
      <c r="DU19" s="363"/>
      <c r="DV19" s="363"/>
      <c r="DW19" s="363"/>
      <c r="DX19" s="364"/>
      <c r="DY19" s="362" t="s">
        <v>60</v>
      </c>
      <c r="DZ19" s="363"/>
      <c r="EA19" s="363"/>
      <c r="EB19" s="363"/>
      <c r="EC19" s="363"/>
      <c r="ED19" s="363"/>
      <c r="EE19" s="363"/>
      <c r="EF19" s="364"/>
      <c r="EG19" s="362">
        <v>3</v>
      </c>
      <c r="EH19" s="363"/>
      <c r="EI19" s="363"/>
      <c r="EJ19" s="363"/>
      <c r="EK19" s="363"/>
      <c r="EL19" s="363"/>
      <c r="EM19" s="363"/>
      <c r="EN19" s="364"/>
      <c r="EO19" s="362" t="s">
        <v>60</v>
      </c>
      <c r="EP19" s="363"/>
      <c r="EQ19" s="363"/>
      <c r="ER19" s="363"/>
      <c r="ES19" s="363"/>
      <c r="ET19" s="363"/>
      <c r="EU19" s="363"/>
      <c r="EV19" s="363"/>
      <c r="EW19" s="363"/>
      <c r="EX19" s="364"/>
    </row>
    <row r="20" spans="1:154" s="1" customFormat="1" ht="15.75" x14ac:dyDescent="0.25"/>
    <row r="21" spans="1:154" s="1" customFormat="1" ht="15.75" x14ac:dyDescent="0.25">
      <c r="Z21" s="80" t="s">
        <v>20</v>
      </c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 t="s">
        <v>308</v>
      </c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</row>
    <row r="22" spans="1:154" s="6" customFormat="1" ht="13.5" customHeight="1" x14ac:dyDescent="0.2">
      <c r="Z22" s="75" t="s">
        <v>21</v>
      </c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 t="s">
        <v>22</v>
      </c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 t="s">
        <v>23</v>
      </c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</row>
  </sheetData>
  <mergeCells count="205">
    <mergeCell ref="DI18:DP18"/>
    <mergeCell ref="DQ18:DX18"/>
    <mergeCell ref="DY18:EF18"/>
    <mergeCell ref="EG18:EN18"/>
    <mergeCell ref="EO18:EX18"/>
    <mergeCell ref="BT17:CA17"/>
    <mergeCell ref="CB17:CJ17"/>
    <mergeCell ref="CK17:CR17"/>
    <mergeCell ref="CS17:CZ17"/>
    <mergeCell ref="DA17:DH17"/>
    <mergeCell ref="DI17:DP17"/>
    <mergeCell ref="AE18:AS18"/>
    <mergeCell ref="AT18:BB18"/>
    <mergeCell ref="BC18:BJ18"/>
    <mergeCell ref="BK18:BS18"/>
    <mergeCell ref="BT18:CA18"/>
    <mergeCell ref="CB18:CJ18"/>
    <mergeCell ref="CK18:CR18"/>
    <mergeCell ref="CS18:CZ18"/>
    <mergeCell ref="DA18:DH18"/>
    <mergeCell ref="DY12:EF12"/>
    <mergeCell ref="EG12:EN12"/>
    <mergeCell ref="EO12:EX12"/>
    <mergeCell ref="A16:E16"/>
    <mergeCell ref="F16:O16"/>
    <mergeCell ref="P16:AD16"/>
    <mergeCell ref="AE16:AS16"/>
    <mergeCell ref="AT16:BB16"/>
    <mergeCell ref="BC16:BJ16"/>
    <mergeCell ref="BK16:BS16"/>
    <mergeCell ref="BT16:CA16"/>
    <mergeCell ref="CB16:CJ16"/>
    <mergeCell ref="CK16:CR16"/>
    <mergeCell ref="CS16:CZ16"/>
    <mergeCell ref="DA16:DH16"/>
    <mergeCell ref="DI16:DP16"/>
    <mergeCell ref="DQ16:DX16"/>
    <mergeCell ref="DY16:EF16"/>
    <mergeCell ref="EG16:EN16"/>
    <mergeCell ref="EO16:EX16"/>
    <mergeCell ref="BC12:BJ12"/>
    <mergeCell ref="CK12:CR12"/>
    <mergeCell ref="CS12:CZ12"/>
    <mergeCell ref="DA12:DH12"/>
    <mergeCell ref="DI12:DP12"/>
    <mergeCell ref="DQ12:DX12"/>
    <mergeCell ref="A15:E15"/>
    <mergeCell ref="F15:O15"/>
    <mergeCell ref="P15:AD15"/>
    <mergeCell ref="AE15:AS15"/>
    <mergeCell ref="AT15:BB15"/>
    <mergeCell ref="BC15:BJ15"/>
    <mergeCell ref="BK15:BS15"/>
    <mergeCell ref="BT15:CA15"/>
    <mergeCell ref="CB15:CJ15"/>
    <mergeCell ref="CK15:CR15"/>
    <mergeCell ref="CS15:CZ15"/>
    <mergeCell ref="DA15:DH15"/>
    <mergeCell ref="DI15:DP15"/>
    <mergeCell ref="DQ15:DX15"/>
    <mergeCell ref="BC14:BJ14"/>
    <mergeCell ref="BK14:BS14"/>
    <mergeCell ref="A17:E17"/>
    <mergeCell ref="F17:O17"/>
    <mergeCell ref="P17:AD17"/>
    <mergeCell ref="AE17:AS17"/>
    <mergeCell ref="AT17:BB17"/>
    <mergeCell ref="BC17:BJ17"/>
    <mergeCell ref="BK17:BS17"/>
    <mergeCell ref="EO19:EX19"/>
    <mergeCell ref="A19:E19"/>
    <mergeCell ref="F19:O19"/>
    <mergeCell ref="P19:AD19"/>
    <mergeCell ref="AE19:AS19"/>
    <mergeCell ref="AT19:BB19"/>
    <mergeCell ref="BC19:BJ19"/>
    <mergeCell ref="BK19:BS19"/>
    <mergeCell ref="DY19:EF19"/>
    <mergeCell ref="EG19:EN19"/>
    <mergeCell ref="DQ17:DX17"/>
    <mergeCell ref="DY17:EF17"/>
    <mergeCell ref="EG17:EN17"/>
    <mergeCell ref="EO17:EX17"/>
    <mergeCell ref="A18:E18"/>
    <mergeCell ref="F18:O18"/>
    <mergeCell ref="P18:AD18"/>
    <mergeCell ref="EG15:EN15"/>
    <mergeCell ref="EO15:EX15"/>
    <mergeCell ref="CK14:CR14"/>
    <mergeCell ref="CS14:CZ14"/>
    <mergeCell ref="DA14:DH14"/>
    <mergeCell ref="DI14:DP14"/>
    <mergeCell ref="DQ14:DX14"/>
    <mergeCell ref="DY14:EF14"/>
    <mergeCell ref="EO14:EX14"/>
    <mergeCell ref="A11:E11"/>
    <mergeCell ref="F11:O11"/>
    <mergeCell ref="P11:AD11"/>
    <mergeCell ref="AE11:AS11"/>
    <mergeCell ref="A14:E14"/>
    <mergeCell ref="F14:O14"/>
    <mergeCell ref="P14:AD14"/>
    <mergeCell ref="AE14:AS14"/>
    <mergeCell ref="AT14:BB14"/>
    <mergeCell ref="A12:E12"/>
    <mergeCell ref="F12:O12"/>
    <mergeCell ref="P12:AD12"/>
    <mergeCell ref="AE12:AS12"/>
    <mergeCell ref="AT12:BB12"/>
    <mergeCell ref="A13:E13"/>
    <mergeCell ref="F13:O13"/>
    <mergeCell ref="P13:AD13"/>
    <mergeCell ref="AE13:AS13"/>
    <mergeCell ref="AT13:BB13"/>
    <mergeCell ref="BC13:BJ13"/>
    <mergeCell ref="BK13:BS13"/>
    <mergeCell ref="BT13:CA13"/>
    <mergeCell ref="CB13:CJ13"/>
    <mergeCell ref="EG14:EN14"/>
    <mergeCell ref="BT19:CA19"/>
    <mergeCell ref="CB19:CJ19"/>
    <mergeCell ref="CK19:CR19"/>
    <mergeCell ref="CS19:CZ19"/>
    <mergeCell ref="DA19:DH19"/>
    <mergeCell ref="DI19:DP19"/>
    <mergeCell ref="DQ19:DX19"/>
    <mergeCell ref="EO10:EX10"/>
    <mergeCell ref="DA10:DH10"/>
    <mergeCell ref="DI10:DP10"/>
    <mergeCell ref="BT11:CA11"/>
    <mergeCell ref="CB11:CJ11"/>
    <mergeCell ref="EG13:EN13"/>
    <mergeCell ref="EO13:EX13"/>
    <mergeCell ref="DY11:EF11"/>
    <mergeCell ref="EG11:EN11"/>
    <mergeCell ref="EO11:EX11"/>
    <mergeCell ref="CK13:CR13"/>
    <mergeCell ref="CS13:CZ13"/>
    <mergeCell ref="DA13:DH13"/>
    <mergeCell ref="DI13:DP13"/>
    <mergeCell ref="DQ13:DX13"/>
    <mergeCell ref="DY13:EF13"/>
    <mergeCell ref="Z22:BJ22"/>
    <mergeCell ref="BK22:CU22"/>
    <mergeCell ref="CV22:DY22"/>
    <mergeCell ref="DQ10:DX10"/>
    <mergeCell ref="DY10:EF10"/>
    <mergeCell ref="CS10:CZ10"/>
    <mergeCell ref="CK10:CR10"/>
    <mergeCell ref="Z21:BJ21"/>
    <mergeCell ref="BK21:CU21"/>
    <mergeCell ref="CV21:DY21"/>
    <mergeCell ref="CK11:CR11"/>
    <mergeCell ref="CS11:CZ11"/>
    <mergeCell ref="DA11:DH11"/>
    <mergeCell ref="DI11:DP11"/>
    <mergeCell ref="DQ11:DX11"/>
    <mergeCell ref="BT14:CA14"/>
    <mergeCell ref="CB14:CJ14"/>
    <mergeCell ref="AT11:BB11"/>
    <mergeCell ref="BC11:BJ11"/>
    <mergeCell ref="BK11:BS11"/>
    <mergeCell ref="DY15:EF15"/>
    <mergeCell ref="BK12:BS12"/>
    <mergeCell ref="BT12:CA12"/>
    <mergeCell ref="CB12:CJ12"/>
    <mergeCell ref="A10:E10"/>
    <mergeCell ref="F10:O10"/>
    <mergeCell ref="P10:AD10"/>
    <mergeCell ref="AE10:AS10"/>
    <mergeCell ref="AT10:BB10"/>
    <mergeCell ref="BC10:BJ10"/>
    <mergeCell ref="BK10:BS10"/>
    <mergeCell ref="DY9:EF9"/>
    <mergeCell ref="EG9:EN9"/>
    <mergeCell ref="BK8:BS9"/>
    <mergeCell ref="BT8:CA9"/>
    <mergeCell ref="DI8:EN8"/>
    <mergeCell ref="EG10:EN10"/>
    <mergeCell ref="A7:E9"/>
    <mergeCell ref="F7:O9"/>
    <mergeCell ref="P7:AD9"/>
    <mergeCell ref="BT10:CA10"/>
    <mergeCell ref="CB10:CJ10"/>
    <mergeCell ref="AE4:DT4"/>
    <mergeCell ref="A3:DN3"/>
    <mergeCell ref="AE7:AS9"/>
    <mergeCell ref="AT7:BJ7"/>
    <mergeCell ref="BK7:CA7"/>
    <mergeCell ref="CB7:EX7"/>
    <mergeCell ref="AT8:BB9"/>
    <mergeCell ref="BC8:BJ9"/>
    <mergeCell ref="EO8:EX9"/>
    <mergeCell ref="CK9:CR9"/>
    <mergeCell ref="CS9:CZ9"/>
    <mergeCell ref="DA9:DH9"/>
    <mergeCell ref="DI9:DP9"/>
    <mergeCell ref="DO3:DU3"/>
    <mergeCell ref="DV3:ED3"/>
    <mergeCell ref="EE3:EK3"/>
    <mergeCell ref="DQ9:DX9"/>
    <mergeCell ref="CB8:CJ9"/>
    <mergeCell ref="CK8:DH8"/>
    <mergeCell ref="EL3:EX3"/>
    <mergeCell ref="AE5:DT5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Z15"/>
  <sheetViews>
    <sheetView view="pageBreakPreview" zoomScale="130" zoomScaleNormal="100" zoomScaleSheetLayoutView="130" workbookViewId="0">
      <selection activeCell="BL11" sqref="BL11:CZ11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31.5" customHeight="1" x14ac:dyDescent="0.2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</row>
    <row r="4" spans="1:104" ht="15.75" x14ac:dyDescent="0.25">
      <c r="F4" s="80" t="s">
        <v>309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</row>
    <row r="5" spans="1:104" s="4" customFormat="1" ht="15" customHeight="1" x14ac:dyDescent="0.2">
      <c r="F5" s="75" t="s">
        <v>4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6" spans="1:104" ht="21" customHeight="1" x14ac:dyDescent="0.25"/>
    <row r="7" spans="1:104" s="5" customFormat="1" x14ac:dyDescent="0.25">
      <c r="A7" s="18"/>
      <c r="B7" s="95" t="s">
        <v>26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6" t="s">
        <v>324</v>
      </c>
      <c r="AO7" s="96"/>
      <c r="AP7" s="96"/>
      <c r="AQ7" s="96"/>
      <c r="AR7" s="96"/>
      <c r="AS7" s="96"/>
      <c r="AT7" s="96"/>
      <c r="AU7" s="96"/>
      <c r="AV7" s="50" t="s">
        <v>27</v>
      </c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12"/>
      <c r="BK7" s="11"/>
      <c r="BL7" s="95" t="s">
        <v>28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7"/>
    </row>
    <row r="8" spans="1:104" x14ac:dyDescent="0.25">
      <c r="A8" s="51"/>
      <c r="B8" s="3" t="s">
        <v>29</v>
      </c>
      <c r="BJ8" s="52"/>
      <c r="BK8" s="13"/>
      <c r="BL8" s="98" t="s">
        <v>30</v>
      </c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9">
        <v>286</v>
      </c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</row>
    <row r="9" spans="1:104" s="5" customFormat="1" ht="19.5" customHeight="1" x14ac:dyDescent="0.25">
      <c r="A9" s="14"/>
      <c r="B9" s="101" t="s">
        <v>31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2"/>
      <c r="BK9" s="18"/>
      <c r="BL9" s="95" t="s">
        <v>32</v>
      </c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7"/>
    </row>
    <row r="10" spans="1:104" s="5" customFormat="1" ht="14.25" customHeight="1" x14ac:dyDescent="0.2">
      <c r="A10" s="15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4"/>
      <c r="BK10" s="20"/>
      <c r="BL10" s="105">
        <v>0</v>
      </c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6"/>
    </row>
    <row r="11" spans="1:104" s="5" customFormat="1" ht="32.25" customHeight="1" x14ac:dyDescent="0.2">
      <c r="A11" s="15"/>
      <c r="B11" s="90" t="s">
        <v>33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1"/>
      <c r="BK11" s="16"/>
      <c r="BL11" s="92">
        <f>BL10/BY8</f>
        <v>0</v>
      </c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3"/>
    </row>
    <row r="13" spans="1:104" s="1" customFormat="1" ht="15.75" x14ac:dyDescent="0.25">
      <c r="A13" s="80" t="s">
        <v>20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 t="s">
        <v>308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</row>
    <row r="14" spans="1:104" s="6" customFormat="1" ht="13.5" customHeight="1" x14ac:dyDescent="0.2">
      <c r="A14" s="75" t="s">
        <v>21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 t="s">
        <v>22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 t="s">
        <v>23</v>
      </c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</row>
    <row r="15" spans="1:104" ht="3" customHeight="1" x14ac:dyDescent="0.25"/>
  </sheetData>
  <mergeCells count="19">
    <mergeCell ref="B11:BJ11"/>
    <mergeCell ref="BL11:CZ11"/>
    <mergeCell ref="A3:CZ3"/>
    <mergeCell ref="F4:CU4"/>
    <mergeCell ref="F5:CU5"/>
    <mergeCell ref="B7:AM7"/>
    <mergeCell ref="AN7:AU7"/>
    <mergeCell ref="BL7:CZ7"/>
    <mergeCell ref="BL8:BX8"/>
    <mergeCell ref="BY8:CZ8"/>
    <mergeCell ref="B9:BJ10"/>
    <mergeCell ref="BL9:CZ9"/>
    <mergeCell ref="BL10:CZ10"/>
    <mergeCell ref="A13:AK13"/>
    <mergeCell ref="AL13:BV13"/>
    <mergeCell ref="BW13:CZ13"/>
    <mergeCell ref="A14:AK14"/>
    <mergeCell ref="AL14:BV14"/>
    <mergeCell ref="BW14:CZ14"/>
  </mergeCells>
  <pageMargins left="0.70866141732283461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CX13"/>
  <sheetViews>
    <sheetView view="pageBreakPreview" zoomScale="145" zoomScaleNormal="100" zoomScaleSheetLayoutView="145" workbookViewId="0">
      <selection activeCell="BK9" sqref="BK9:CX9"/>
    </sheetView>
  </sheetViews>
  <sheetFormatPr defaultColWidth="0.85546875" defaultRowHeight="15" x14ac:dyDescent="0.25"/>
  <cols>
    <col min="1" max="16384" width="0.85546875" style="3"/>
  </cols>
  <sheetData>
    <row r="1" spans="1:102" s="1" customFormat="1" ht="15.75" x14ac:dyDescent="0.25">
      <c r="CX1" s="2"/>
    </row>
    <row r="2" spans="1:102" s="1" customFormat="1" ht="15" customHeight="1" x14ac:dyDescent="0.25"/>
    <row r="3" spans="1:102" s="1" customFormat="1" ht="62.25" customHeight="1" x14ac:dyDescent="0.25">
      <c r="A3" s="94" t="s">
        <v>286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</row>
    <row r="4" spans="1:102" s="1" customFormat="1" ht="15.75" x14ac:dyDescent="0.25">
      <c r="A4" s="80" t="s">
        <v>309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</row>
    <row r="5" spans="1:102" s="1" customFormat="1" ht="13.5" customHeight="1" x14ac:dyDescent="0.2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</row>
    <row r="6" spans="1:102" ht="15.75" customHeight="1" x14ac:dyDescent="0.25"/>
    <row r="7" spans="1:102" s="31" customFormat="1" ht="30" customHeight="1" x14ac:dyDescent="0.2">
      <c r="A7" s="81" t="s">
        <v>36</v>
      </c>
      <c r="B7" s="82"/>
      <c r="C7" s="82"/>
      <c r="D7" s="82"/>
      <c r="E7" s="82"/>
      <c r="F7" s="82"/>
      <c r="G7" s="83"/>
      <c r="H7" s="81" t="s">
        <v>37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3"/>
      <c r="BK7" s="81" t="s">
        <v>38</v>
      </c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3"/>
    </row>
    <row r="8" spans="1:102" s="5" customFormat="1" ht="45.75" customHeight="1" x14ac:dyDescent="0.2">
      <c r="A8" s="372">
        <v>1</v>
      </c>
      <c r="B8" s="373"/>
      <c r="C8" s="373"/>
      <c r="D8" s="373"/>
      <c r="E8" s="373"/>
      <c r="F8" s="373"/>
      <c r="G8" s="374"/>
      <c r="H8" s="14"/>
      <c r="I8" s="101" t="s">
        <v>287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2"/>
      <c r="BK8" s="115" t="s">
        <v>288</v>
      </c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7"/>
    </row>
    <row r="9" spans="1:102" s="5" customFormat="1" ht="16.5" customHeight="1" x14ac:dyDescent="0.2">
      <c r="A9" s="260"/>
      <c r="B9" s="105"/>
      <c r="C9" s="105"/>
      <c r="D9" s="105"/>
      <c r="E9" s="105"/>
      <c r="F9" s="105"/>
      <c r="G9" s="106"/>
      <c r="H9" s="15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4"/>
      <c r="BK9" s="260">
        <v>0</v>
      </c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6"/>
    </row>
    <row r="11" spans="1:102" s="1" customFormat="1" ht="15.75" x14ac:dyDescent="0.25">
      <c r="A11" s="80" t="s">
        <v>20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 t="s">
        <v>308</v>
      </c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</row>
    <row r="12" spans="1:102" s="6" customFormat="1" ht="13.5" customHeight="1" x14ac:dyDescent="0.2">
      <c r="A12" s="75" t="s">
        <v>21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 t="s">
        <v>22</v>
      </c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 t="s">
        <v>23</v>
      </c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</row>
    <row r="13" spans="1:102" ht="3" customHeight="1" x14ac:dyDescent="0.25"/>
  </sheetData>
  <mergeCells count="16">
    <mergeCell ref="A12:AK12"/>
    <mergeCell ref="AL12:BV12"/>
    <mergeCell ref="BW12:CX12"/>
    <mergeCell ref="A8:G9"/>
    <mergeCell ref="I8:BJ9"/>
    <mergeCell ref="BK8:CX8"/>
    <mergeCell ref="BK9:CX9"/>
    <mergeCell ref="A11:AK11"/>
    <mergeCell ref="AL11:BV11"/>
    <mergeCell ref="BW11:CX11"/>
    <mergeCell ref="A3:CX3"/>
    <mergeCell ref="A4:CX4"/>
    <mergeCell ref="A5:CX5"/>
    <mergeCell ref="A7:G7"/>
    <mergeCell ref="H7:BJ7"/>
    <mergeCell ref="BK7:CX7"/>
  </mergeCells>
  <pageMargins left="0.70866141732283472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CX30"/>
  <sheetViews>
    <sheetView tabSelected="1" view="pageBreakPreview" zoomScale="130" zoomScaleNormal="100" zoomScaleSheetLayoutView="130" workbookViewId="0">
      <selection activeCell="AW19" sqref="AW19:CX19"/>
    </sheetView>
  </sheetViews>
  <sheetFormatPr defaultColWidth="0.85546875" defaultRowHeight="15" x14ac:dyDescent="0.25"/>
  <cols>
    <col min="1" max="104" width="0.85546875" style="3"/>
    <col min="105" max="105" width="4" style="3" bestFit="1" customWidth="1"/>
    <col min="106" max="106" width="3" style="3" bestFit="1" customWidth="1"/>
    <col min="107" max="16384" width="0.85546875" style="3"/>
  </cols>
  <sheetData>
    <row r="1" spans="1:102" s="1" customFormat="1" ht="15.75" x14ac:dyDescent="0.25">
      <c r="CX1" s="2"/>
    </row>
    <row r="2" spans="1:102" s="1" customFormat="1" ht="15.75" x14ac:dyDescent="0.25"/>
    <row r="3" spans="1:102" s="1" customFormat="1" ht="63" customHeight="1" x14ac:dyDescent="0.25">
      <c r="A3" s="94" t="s">
        <v>177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</row>
    <row r="4" spans="1:102" s="1" customFormat="1" ht="15.75" customHeight="1" x14ac:dyDescent="0.25"/>
    <row r="5" spans="1:102" s="1" customFormat="1" ht="15.75" x14ac:dyDescent="0.25">
      <c r="A5" s="80" t="s">
        <v>309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</row>
    <row r="6" spans="1:102" s="1" customFormat="1" ht="13.5" customHeight="1" x14ac:dyDescent="0.2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</row>
    <row r="7" spans="1:102" ht="13.5" customHeight="1" x14ac:dyDescent="0.25"/>
    <row r="8" spans="1:102" s="31" customFormat="1" ht="30.75" customHeight="1" x14ac:dyDescent="0.2">
      <c r="A8" s="81" t="s">
        <v>36</v>
      </c>
      <c r="B8" s="82"/>
      <c r="C8" s="82"/>
      <c r="D8" s="82"/>
      <c r="E8" s="82"/>
      <c r="F8" s="82"/>
      <c r="G8" s="83"/>
      <c r="H8" s="81" t="s">
        <v>37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3"/>
      <c r="AW8" s="81" t="s">
        <v>38</v>
      </c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3"/>
    </row>
    <row r="9" spans="1:102" s="5" customFormat="1" ht="44.25" customHeight="1" x14ac:dyDescent="0.2">
      <c r="A9" s="375">
        <v>1</v>
      </c>
      <c r="B9" s="376"/>
      <c r="C9" s="376"/>
      <c r="D9" s="376"/>
      <c r="E9" s="376"/>
      <c r="F9" s="376"/>
      <c r="G9" s="377"/>
      <c r="H9" s="183" t="s">
        <v>178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5"/>
      <c r="AW9" s="121" t="s">
        <v>179</v>
      </c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3"/>
    </row>
    <row r="10" spans="1:102" s="5" customFormat="1" ht="15.75" customHeight="1" x14ac:dyDescent="0.2">
      <c r="A10" s="378"/>
      <c r="B10" s="379"/>
      <c r="C10" s="379"/>
      <c r="D10" s="379"/>
      <c r="E10" s="379"/>
      <c r="F10" s="379"/>
      <c r="G10" s="380"/>
      <c r="H10" s="186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8"/>
      <c r="AW10" s="260">
        <v>286</v>
      </c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6"/>
    </row>
    <row r="11" spans="1:102" s="5" customFormat="1" ht="30" customHeight="1" x14ac:dyDescent="0.2">
      <c r="A11" s="375" t="s">
        <v>117</v>
      </c>
      <c r="B11" s="376"/>
      <c r="C11" s="376"/>
      <c r="D11" s="376"/>
      <c r="E11" s="376"/>
      <c r="F11" s="376"/>
      <c r="G11" s="377"/>
      <c r="H11" s="121" t="s">
        <v>180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3"/>
      <c r="AW11" s="121" t="s">
        <v>179</v>
      </c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3"/>
    </row>
    <row r="12" spans="1:102" s="5" customFormat="1" ht="15.75" customHeight="1" x14ac:dyDescent="0.2">
      <c r="A12" s="378"/>
      <c r="B12" s="379"/>
      <c r="C12" s="379"/>
      <c r="D12" s="379"/>
      <c r="E12" s="379"/>
      <c r="F12" s="379"/>
      <c r="G12" s="380"/>
      <c r="H12" s="156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8"/>
      <c r="AW12" s="260">
        <v>24</v>
      </c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6"/>
    </row>
    <row r="13" spans="1:102" s="5" customFormat="1" ht="30.75" customHeight="1" x14ac:dyDescent="0.2">
      <c r="A13" s="375" t="s">
        <v>181</v>
      </c>
      <c r="B13" s="376"/>
      <c r="C13" s="376"/>
      <c r="D13" s="376"/>
      <c r="E13" s="376"/>
      <c r="F13" s="376"/>
      <c r="G13" s="377"/>
      <c r="H13" s="121" t="s">
        <v>182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3"/>
      <c r="AW13" s="115" t="s">
        <v>179</v>
      </c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7"/>
    </row>
    <row r="14" spans="1:102" s="5" customFormat="1" ht="16.5" customHeight="1" x14ac:dyDescent="0.2">
      <c r="A14" s="378"/>
      <c r="B14" s="379"/>
      <c r="C14" s="379"/>
      <c r="D14" s="379"/>
      <c r="E14" s="379"/>
      <c r="F14" s="379"/>
      <c r="G14" s="380"/>
      <c r="H14" s="156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8"/>
      <c r="AW14" s="260">
        <v>0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6"/>
    </row>
    <row r="15" spans="1:102" s="5" customFormat="1" ht="30.75" customHeight="1" x14ac:dyDescent="0.2">
      <c r="A15" s="375" t="s">
        <v>183</v>
      </c>
      <c r="B15" s="376"/>
      <c r="C15" s="376"/>
      <c r="D15" s="376"/>
      <c r="E15" s="376"/>
      <c r="F15" s="376"/>
      <c r="G15" s="377"/>
      <c r="H15" s="121" t="s">
        <v>184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3"/>
      <c r="AW15" s="115" t="s">
        <v>179</v>
      </c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7"/>
    </row>
    <row r="16" spans="1:102" s="5" customFormat="1" ht="16.5" customHeight="1" x14ac:dyDescent="0.2">
      <c r="A16" s="378"/>
      <c r="B16" s="379"/>
      <c r="C16" s="379"/>
      <c r="D16" s="379"/>
      <c r="E16" s="379"/>
      <c r="F16" s="379"/>
      <c r="G16" s="380"/>
      <c r="H16" s="156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8"/>
      <c r="AW16" s="260">
        <v>186</v>
      </c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6"/>
    </row>
    <row r="17" spans="1:102" s="5" customFormat="1" ht="30.75" customHeight="1" x14ac:dyDescent="0.2">
      <c r="A17" s="375" t="s">
        <v>185</v>
      </c>
      <c r="B17" s="376"/>
      <c r="C17" s="376"/>
      <c r="D17" s="376"/>
      <c r="E17" s="376"/>
      <c r="F17" s="376"/>
      <c r="G17" s="377"/>
      <c r="H17" s="121" t="s">
        <v>186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3"/>
      <c r="AW17" s="115" t="s">
        <v>179</v>
      </c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7"/>
    </row>
    <row r="18" spans="1:102" s="5" customFormat="1" ht="16.5" customHeight="1" x14ac:dyDescent="0.2">
      <c r="A18" s="378"/>
      <c r="B18" s="379"/>
      <c r="C18" s="379"/>
      <c r="D18" s="379"/>
      <c r="E18" s="379"/>
      <c r="F18" s="379"/>
      <c r="G18" s="380"/>
      <c r="H18" s="15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8"/>
      <c r="AW18" s="260">
        <v>76</v>
      </c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6"/>
    </row>
    <row r="19" spans="1:102" s="5" customFormat="1" ht="105.75" customHeight="1" x14ac:dyDescent="0.2">
      <c r="A19" s="375" t="s">
        <v>9</v>
      </c>
      <c r="B19" s="376"/>
      <c r="C19" s="376"/>
      <c r="D19" s="376"/>
      <c r="E19" s="376"/>
      <c r="F19" s="376"/>
      <c r="G19" s="377"/>
      <c r="H19" s="121" t="s">
        <v>187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3"/>
      <c r="AW19" s="115" t="s">
        <v>328</v>
      </c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7"/>
    </row>
    <row r="20" spans="1:102" s="5" customFormat="1" ht="15.75" customHeight="1" x14ac:dyDescent="0.2">
      <c r="A20" s="378"/>
      <c r="B20" s="379"/>
      <c r="C20" s="379"/>
      <c r="D20" s="379"/>
      <c r="E20" s="379"/>
      <c r="F20" s="379"/>
      <c r="G20" s="380"/>
      <c r="H20" s="156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8"/>
      <c r="AW20" s="260">
        <v>0</v>
      </c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6"/>
    </row>
    <row r="21" spans="1:102" s="5" customFormat="1" ht="91.5" customHeight="1" x14ac:dyDescent="0.2">
      <c r="A21" s="375" t="s">
        <v>10</v>
      </c>
      <c r="B21" s="376"/>
      <c r="C21" s="376"/>
      <c r="D21" s="376"/>
      <c r="E21" s="376"/>
      <c r="F21" s="376"/>
      <c r="G21" s="377"/>
      <c r="H21" s="121" t="s">
        <v>43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3"/>
      <c r="AW21" s="115" t="s">
        <v>188</v>
      </c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7"/>
    </row>
    <row r="22" spans="1:102" s="5" customFormat="1" ht="15.75" customHeight="1" x14ac:dyDescent="0.2">
      <c r="A22" s="378"/>
      <c r="B22" s="379"/>
      <c r="C22" s="379"/>
      <c r="D22" s="379"/>
      <c r="E22" s="379"/>
      <c r="F22" s="379"/>
      <c r="G22" s="380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8"/>
      <c r="AW22" s="260">
        <v>0</v>
      </c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6"/>
    </row>
    <row r="23" spans="1:102" s="5" customFormat="1" ht="91.5" customHeight="1" x14ac:dyDescent="0.2">
      <c r="A23" s="375" t="s">
        <v>11</v>
      </c>
      <c r="B23" s="376"/>
      <c r="C23" s="376"/>
      <c r="D23" s="376"/>
      <c r="E23" s="376"/>
      <c r="F23" s="376"/>
      <c r="G23" s="377"/>
      <c r="H23" s="121" t="s">
        <v>189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3"/>
      <c r="AW23" s="115" t="s">
        <v>190</v>
      </c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7"/>
    </row>
    <row r="24" spans="1:102" s="5" customFormat="1" ht="15.75" customHeight="1" x14ac:dyDescent="0.2">
      <c r="A24" s="378"/>
      <c r="B24" s="379"/>
      <c r="C24" s="379"/>
      <c r="D24" s="379"/>
      <c r="E24" s="379"/>
      <c r="F24" s="379"/>
      <c r="G24" s="380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8"/>
      <c r="AW24" s="381">
        <f>111.35/286</f>
        <v>0.3893356643356643</v>
      </c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3"/>
    </row>
    <row r="25" spans="1:102" s="5" customFormat="1" ht="79.5" customHeight="1" x14ac:dyDescent="0.2">
      <c r="A25" s="375" t="s">
        <v>12</v>
      </c>
      <c r="B25" s="376"/>
      <c r="C25" s="376"/>
      <c r="D25" s="376"/>
      <c r="E25" s="376"/>
      <c r="F25" s="376"/>
      <c r="G25" s="377"/>
      <c r="H25" s="121" t="s">
        <v>191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3"/>
      <c r="AW25" s="115" t="s">
        <v>192</v>
      </c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7"/>
    </row>
    <row r="26" spans="1:102" s="5" customFormat="1" ht="15.75" customHeight="1" x14ac:dyDescent="0.2">
      <c r="A26" s="378"/>
      <c r="B26" s="379"/>
      <c r="C26" s="379"/>
      <c r="D26" s="379"/>
      <c r="E26" s="379"/>
      <c r="F26" s="379"/>
      <c r="G26" s="380"/>
      <c r="H26" s="15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381">
        <f>16/286</f>
        <v>5.5944055944055944E-2</v>
      </c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3"/>
    </row>
    <row r="27" spans="1:102" s="5" customFormat="1" ht="16.5" customHeight="1" x14ac:dyDescent="0.2">
      <c r="A27" s="55"/>
      <c r="B27" s="55"/>
      <c r="C27" s="55"/>
      <c r="D27" s="55"/>
      <c r="E27" s="55"/>
      <c r="F27" s="55"/>
      <c r="G27" s="55"/>
      <c r="H27" s="5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</row>
    <row r="28" spans="1:102" s="1" customFormat="1" ht="15.75" x14ac:dyDescent="0.25">
      <c r="A28" s="80" t="s">
        <v>20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 t="s">
        <v>308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</row>
    <row r="29" spans="1:102" s="6" customFormat="1" ht="13.5" customHeight="1" x14ac:dyDescent="0.2">
      <c r="A29" s="75" t="s">
        <v>21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 t="s">
        <v>22</v>
      </c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 t="s">
        <v>23</v>
      </c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</row>
    <row r="30" spans="1:102" ht="3" customHeight="1" x14ac:dyDescent="0.25"/>
  </sheetData>
  <mergeCells count="48">
    <mergeCell ref="A29:AK29"/>
    <mergeCell ref="AL29:BV29"/>
    <mergeCell ref="BW29:CX29"/>
    <mergeCell ref="A25:G26"/>
    <mergeCell ref="H25:AV26"/>
    <mergeCell ref="AW25:CX25"/>
    <mergeCell ref="AW26:CX26"/>
    <mergeCell ref="A28:AK28"/>
    <mergeCell ref="AL28:BV28"/>
    <mergeCell ref="BW28:CX28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9:G10"/>
    <mergeCell ref="H9:AV10"/>
    <mergeCell ref="AW9:CX9"/>
    <mergeCell ref="AW10:CX10"/>
    <mergeCell ref="A11:G12"/>
    <mergeCell ref="H11:AV12"/>
    <mergeCell ref="AW11:CX11"/>
    <mergeCell ref="AW12:CX12"/>
    <mergeCell ref="A3:CX3"/>
    <mergeCell ref="A5:CX5"/>
    <mergeCell ref="A6:CX6"/>
    <mergeCell ref="A8:G8"/>
    <mergeCell ref="H8:AV8"/>
    <mergeCell ref="AW8:CX8"/>
  </mergeCells>
  <pageMargins left="0.70866141732283472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Z19"/>
  <sheetViews>
    <sheetView view="pageBreakPreview" zoomScale="115" zoomScaleNormal="100" zoomScaleSheetLayoutView="115" workbookViewId="0">
      <selection activeCell="BE14" sqref="BE14:CZ14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1" customFormat="1" ht="6" customHeight="1" x14ac:dyDescent="0.25">
      <c r="CZ2" s="2"/>
    </row>
    <row r="3" spans="1:104" s="8" customFormat="1" ht="11.25" customHeight="1" x14ac:dyDescent="0.2">
      <c r="CZ3" s="17" t="s">
        <v>34</v>
      </c>
    </row>
    <row r="4" spans="1:104" s="1" customFormat="1" ht="15.75" x14ac:dyDescent="0.25"/>
    <row r="5" spans="1:104" s="1" customFormat="1" ht="46.5" customHeight="1" x14ac:dyDescent="0.25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</row>
    <row r="6" spans="1:104" ht="15.75" x14ac:dyDescent="0.25">
      <c r="F6" s="80" t="s">
        <v>309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104" s="4" customFormat="1" ht="15" customHeight="1" x14ac:dyDescent="0.2">
      <c r="F7" s="75" t="s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</row>
    <row r="9" spans="1:104" s="55" customFormat="1" ht="31.5" customHeight="1" x14ac:dyDescent="0.2">
      <c r="A9" s="119" t="s">
        <v>36</v>
      </c>
      <c r="B9" s="120"/>
      <c r="C9" s="120"/>
      <c r="D9" s="120"/>
      <c r="E9" s="120"/>
      <c r="F9" s="120"/>
      <c r="G9" s="120"/>
      <c r="H9" s="121" t="s">
        <v>37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3"/>
      <c r="BE9" s="121" t="s">
        <v>38</v>
      </c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3"/>
    </row>
    <row r="10" spans="1:104" s="5" customFormat="1" ht="31.5" customHeight="1" x14ac:dyDescent="0.2">
      <c r="A10" s="107" t="s">
        <v>8</v>
      </c>
      <c r="B10" s="108"/>
      <c r="C10" s="108"/>
      <c r="D10" s="108"/>
      <c r="E10" s="108"/>
      <c r="F10" s="108"/>
      <c r="G10" s="109"/>
      <c r="H10" s="113"/>
      <c r="I10" s="101" t="s">
        <v>39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2"/>
      <c r="BE10" s="115" t="s">
        <v>40</v>
      </c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7"/>
    </row>
    <row r="11" spans="1:104" s="5" customFormat="1" ht="28.5" customHeight="1" x14ac:dyDescent="0.2">
      <c r="A11" s="110"/>
      <c r="B11" s="111"/>
      <c r="C11" s="111"/>
      <c r="D11" s="111"/>
      <c r="E11" s="111"/>
      <c r="F11" s="111"/>
      <c r="G11" s="112"/>
      <c r="H11" s="11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4"/>
      <c r="BE11" s="118">
        <v>286</v>
      </c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</row>
    <row r="12" spans="1:104" s="5" customFormat="1" ht="119.25" customHeight="1" x14ac:dyDescent="0.2">
      <c r="A12" s="107" t="s">
        <v>9</v>
      </c>
      <c r="B12" s="108"/>
      <c r="C12" s="108"/>
      <c r="D12" s="108"/>
      <c r="E12" s="108"/>
      <c r="F12" s="108"/>
      <c r="G12" s="109"/>
      <c r="H12" s="113"/>
      <c r="I12" s="101" t="s">
        <v>41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2"/>
      <c r="BE12" s="115" t="s">
        <v>42</v>
      </c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7"/>
    </row>
    <row r="13" spans="1:104" s="5" customFormat="1" x14ac:dyDescent="0.2">
      <c r="A13" s="110"/>
      <c r="B13" s="111"/>
      <c r="C13" s="111"/>
      <c r="D13" s="111"/>
      <c r="E13" s="111"/>
      <c r="F13" s="111"/>
      <c r="G13" s="112"/>
      <c r="H13" s="11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4"/>
      <c r="BE13" s="118">
        <f>0/BE11</f>
        <v>0</v>
      </c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</row>
    <row r="14" spans="1:104" s="5" customFormat="1" ht="105.75" customHeight="1" x14ac:dyDescent="0.2">
      <c r="A14" s="107" t="s">
        <v>10</v>
      </c>
      <c r="B14" s="108"/>
      <c r="C14" s="108"/>
      <c r="D14" s="108"/>
      <c r="E14" s="108"/>
      <c r="F14" s="108"/>
      <c r="G14" s="109"/>
      <c r="H14" s="113"/>
      <c r="I14" s="101" t="s">
        <v>43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2"/>
      <c r="BE14" s="115" t="s">
        <v>44</v>
      </c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7"/>
    </row>
    <row r="15" spans="1:104" s="5" customFormat="1" x14ac:dyDescent="0.2">
      <c r="A15" s="110"/>
      <c r="B15" s="111"/>
      <c r="C15" s="111"/>
      <c r="D15" s="111"/>
      <c r="E15" s="111"/>
      <c r="F15" s="111"/>
      <c r="G15" s="112"/>
      <c r="H15" s="114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4"/>
      <c r="BE15" s="118">
        <f>0/BE11</f>
        <v>0</v>
      </c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</row>
    <row r="17" spans="1:104" s="1" customFormat="1" ht="15.75" x14ac:dyDescent="0.25">
      <c r="A17" s="80" t="s">
        <v>20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 t="s">
        <v>308</v>
      </c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</row>
    <row r="18" spans="1:104" s="6" customFormat="1" ht="13.5" customHeight="1" x14ac:dyDescent="0.2">
      <c r="A18" s="75" t="s">
        <v>21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 t="s">
        <v>22</v>
      </c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 t="s">
        <v>23</v>
      </c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</row>
    <row r="19" spans="1:104" ht="3" customHeight="1" x14ac:dyDescent="0.25"/>
  </sheetData>
  <mergeCells count="27">
    <mergeCell ref="A5:CZ5"/>
    <mergeCell ref="F6:CU6"/>
    <mergeCell ref="F7:CU7"/>
    <mergeCell ref="A9:G9"/>
    <mergeCell ref="H9:BD9"/>
    <mergeCell ref="BE9:CZ9"/>
    <mergeCell ref="A12:G13"/>
    <mergeCell ref="H12:H13"/>
    <mergeCell ref="I12:BD13"/>
    <mergeCell ref="BE12:CZ12"/>
    <mergeCell ref="BE13:CZ13"/>
    <mergeCell ref="A10:G11"/>
    <mergeCell ref="H10:H11"/>
    <mergeCell ref="I10:BD11"/>
    <mergeCell ref="BE10:CZ10"/>
    <mergeCell ref="BE11:CZ11"/>
    <mergeCell ref="A18:AK18"/>
    <mergeCell ref="AL18:BV18"/>
    <mergeCell ref="BW18:CZ18"/>
    <mergeCell ref="A14:G15"/>
    <mergeCell ref="H14:H15"/>
    <mergeCell ref="I14:BD15"/>
    <mergeCell ref="BE14:CZ14"/>
    <mergeCell ref="BE15:CZ15"/>
    <mergeCell ref="A17:AK17"/>
    <mergeCell ref="AL17:BV17"/>
    <mergeCell ref="BW17:CZ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Z19"/>
  <sheetViews>
    <sheetView view="pageBreakPreview" topLeftCell="A7" zoomScale="115" zoomScaleNormal="100" zoomScaleSheetLayoutView="115" workbookViewId="0">
      <selection activeCell="BU12" sqref="BU12:CB12"/>
    </sheetView>
  </sheetViews>
  <sheetFormatPr defaultColWidth="0.85546875" defaultRowHeight="15" x14ac:dyDescent="0.25"/>
  <cols>
    <col min="1" max="16384" width="0.85546875" style="60"/>
  </cols>
  <sheetData>
    <row r="1" spans="1:104" s="58" customFormat="1" ht="15.75" x14ac:dyDescent="0.25">
      <c r="CZ1" s="59" t="s">
        <v>0</v>
      </c>
    </row>
    <row r="2" spans="1:104" s="58" customFormat="1" ht="15.75" x14ac:dyDescent="0.25"/>
    <row r="3" spans="1:104" s="58" customFormat="1" ht="65.25" customHeight="1" x14ac:dyDescent="0.25">
      <c r="A3" s="124" t="s">
        <v>140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</row>
    <row r="4" spans="1:104" s="58" customFormat="1" ht="9" customHeight="1" x14ac:dyDescent="0.25"/>
    <row r="5" spans="1:104" ht="15.75" x14ac:dyDescent="0.25">
      <c r="F5" s="125" t="s">
        <v>309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</row>
    <row r="6" spans="1:104" s="61" customFormat="1" ht="15" customHeight="1" x14ac:dyDescent="0.2">
      <c r="F6" s="126" t="s">
        <v>4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</row>
    <row r="8" spans="1:104" s="62" customFormat="1" ht="30.95" customHeight="1" x14ac:dyDescent="0.2">
      <c r="A8" s="127" t="s">
        <v>48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27" t="s">
        <v>132</v>
      </c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9"/>
      <c r="AS8" s="127" t="s">
        <v>133</v>
      </c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9"/>
      <c r="BM8" s="133" t="s">
        <v>134</v>
      </c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5"/>
    </row>
    <row r="9" spans="1:104" s="62" customFormat="1" ht="30.95" customHeight="1" x14ac:dyDescent="0.2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0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2"/>
      <c r="AS9" s="130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2"/>
      <c r="BM9" s="136" t="s">
        <v>138</v>
      </c>
      <c r="BN9" s="137"/>
      <c r="BO9" s="137"/>
      <c r="BP9" s="137"/>
      <c r="BQ9" s="137"/>
      <c r="BR9" s="137"/>
      <c r="BS9" s="137"/>
      <c r="BT9" s="138"/>
      <c r="BU9" s="136" t="s">
        <v>139</v>
      </c>
      <c r="BV9" s="137"/>
      <c r="BW9" s="137"/>
      <c r="BX9" s="137"/>
      <c r="BY9" s="137"/>
      <c r="BZ9" s="137"/>
      <c r="CA9" s="137"/>
      <c r="CB9" s="138"/>
      <c r="CC9" s="136" t="s">
        <v>305</v>
      </c>
      <c r="CD9" s="137"/>
      <c r="CE9" s="137"/>
      <c r="CF9" s="137"/>
      <c r="CG9" s="137"/>
      <c r="CH9" s="137"/>
      <c r="CI9" s="137"/>
      <c r="CJ9" s="138"/>
      <c r="CK9" s="136" t="s">
        <v>306</v>
      </c>
      <c r="CL9" s="137"/>
      <c r="CM9" s="137"/>
      <c r="CN9" s="137"/>
      <c r="CO9" s="137"/>
      <c r="CP9" s="137"/>
      <c r="CQ9" s="137"/>
      <c r="CR9" s="138"/>
      <c r="CS9" s="139" t="s">
        <v>307</v>
      </c>
      <c r="CT9" s="139"/>
      <c r="CU9" s="139"/>
      <c r="CV9" s="139"/>
      <c r="CW9" s="139"/>
      <c r="CX9" s="139"/>
      <c r="CY9" s="139"/>
      <c r="CZ9" s="139"/>
    </row>
    <row r="10" spans="1:104" ht="89.25" customHeight="1" x14ac:dyDescent="0.25">
      <c r="A10" s="63"/>
      <c r="B10" s="140" t="s">
        <v>135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1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3">
        <v>0.37</v>
      </c>
      <c r="BN10" s="134"/>
      <c r="BO10" s="134"/>
      <c r="BP10" s="134"/>
      <c r="BQ10" s="134"/>
      <c r="BR10" s="134"/>
      <c r="BS10" s="134"/>
      <c r="BT10" s="135"/>
      <c r="BU10" s="143">
        <v>0</v>
      </c>
      <c r="BV10" s="134"/>
      <c r="BW10" s="134"/>
      <c r="BX10" s="134"/>
      <c r="BY10" s="134"/>
      <c r="BZ10" s="134"/>
      <c r="CA10" s="134"/>
      <c r="CB10" s="135"/>
      <c r="CC10" s="143">
        <v>0</v>
      </c>
      <c r="CD10" s="134"/>
      <c r="CE10" s="134"/>
      <c r="CF10" s="134"/>
      <c r="CG10" s="134"/>
      <c r="CH10" s="134"/>
      <c r="CI10" s="134"/>
      <c r="CJ10" s="135"/>
      <c r="CK10" s="143">
        <v>0</v>
      </c>
      <c r="CL10" s="134"/>
      <c r="CM10" s="134"/>
      <c r="CN10" s="134"/>
      <c r="CO10" s="134"/>
      <c r="CP10" s="134"/>
      <c r="CQ10" s="134"/>
      <c r="CR10" s="135"/>
      <c r="CS10" s="144">
        <v>0.17599999999999999</v>
      </c>
      <c r="CT10" s="144"/>
      <c r="CU10" s="144"/>
      <c r="CV10" s="144"/>
      <c r="CW10" s="144"/>
      <c r="CX10" s="144"/>
      <c r="CY10" s="144"/>
      <c r="CZ10" s="144"/>
    </row>
    <row r="11" spans="1:104" ht="76.5" customHeight="1" x14ac:dyDescent="0.25">
      <c r="A11" s="63"/>
      <c r="B11" s="140" t="s">
        <v>141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3">
        <v>0.98</v>
      </c>
      <c r="BN11" s="134"/>
      <c r="BO11" s="134"/>
      <c r="BP11" s="134"/>
      <c r="BQ11" s="134"/>
      <c r="BR11" s="134"/>
      <c r="BS11" s="134"/>
      <c r="BT11" s="135"/>
      <c r="BU11" s="143">
        <v>1</v>
      </c>
      <c r="BV11" s="134"/>
      <c r="BW11" s="134"/>
      <c r="BX11" s="134"/>
      <c r="BY11" s="134"/>
      <c r="BZ11" s="134"/>
      <c r="CA11" s="134"/>
      <c r="CB11" s="135"/>
      <c r="CC11" s="143">
        <v>1</v>
      </c>
      <c r="CD11" s="134"/>
      <c r="CE11" s="134"/>
      <c r="CF11" s="134"/>
      <c r="CG11" s="134"/>
      <c r="CH11" s="134"/>
      <c r="CI11" s="134"/>
      <c r="CJ11" s="135"/>
      <c r="CK11" s="143">
        <v>1</v>
      </c>
      <c r="CL11" s="134"/>
      <c r="CM11" s="134"/>
      <c r="CN11" s="134"/>
      <c r="CO11" s="134"/>
      <c r="CP11" s="134"/>
      <c r="CQ11" s="134"/>
      <c r="CR11" s="135"/>
      <c r="CS11" s="144">
        <v>0.80700000000000005</v>
      </c>
      <c r="CT11" s="144"/>
      <c r="CU11" s="144"/>
      <c r="CV11" s="144"/>
      <c r="CW11" s="144"/>
      <c r="CX11" s="144"/>
      <c r="CY11" s="144"/>
      <c r="CZ11" s="144"/>
    </row>
    <row r="12" spans="1:104" ht="105.75" customHeight="1" x14ac:dyDescent="0.25">
      <c r="A12" s="63"/>
      <c r="B12" s="140" t="s">
        <v>142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3">
        <v>0.92330000000000001</v>
      </c>
      <c r="BN12" s="134"/>
      <c r="BO12" s="134"/>
      <c r="BP12" s="134"/>
      <c r="BQ12" s="134"/>
      <c r="BR12" s="134"/>
      <c r="BS12" s="134"/>
      <c r="BT12" s="135"/>
      <c r="BU12" s="143">
        <v>0.9</v>
      </c>
      <c r="BV12" s="134"/>
      <c r="BW12" s="134"/>
      <c r="BX12" s="134"/>
      <c r="BY12" s="134"/>
      <c r="BZ12" s="134"/>
      <c r="CA12" s="134"/>
      <c r="CB12" s="135"/>
      <c r="CC12" s="143">
        <v>0.92</v>
      </c>
      <c r="CD12" s="134"/>
      <c r="CE12" s="134"/>
      <c r="CF12" s="134"/>
      <c r="CG12" s="134"/>
      <c r="CH12" s="134"/>
      <c r="CI12" s="134"/>
      <c r="CJ12" s="135"/>
      <c r="CK12" s="143">
        <v>0.91500000000000004</v>
      </c>
      <c r="CL12" s="134"/>
      <c r="CM12" s="134"/>
      <c r="CN12" s="134"/>
      <c r="CO12" s="134"/>
      <c r="CP12" s="134"/>
      <c r="CQ12" s="134"/>
      <c r="CR12" s="135"/>
      <c r="CS12" s="144">
        <v>0.91600000000000004</v>
      </c>
      <c r="CT12" s="144"/>
      <c r="CU12" s="144"/>
      <c r="CV12" s="144"/>
      <c r="CW12" s="144"/>
      <c r="CX12" s="144"/>
      <c r="CY12" s="144"/>
      <c r="CZ12" s="144"/>
    </row>
    <row r="13" spans="1:104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104" s="58" customFormat="1" ht="15.75" x14ac:dyDescent="0.25">
      <c r="A14" s="125" t="s">
        <v>20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 t="s">
        <v>308</v>
      </c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</row>
    <row r="15" spans="1:104" s="65" customFormat="1" ht="13.5" customHeight="1" x14ac:dyDescent="0.2">
      <c r="A15" s="126" t="s">
        <v>21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 t="s">
        <v>22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 t="s">
        <v>23</v>
      </c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</row>
    <row r="16" spans="1:104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10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104" s="67" customFormat="1" ht="27.75" customHeight="1" x14ac:dyDescent="0.2">
      <c r="A18" s="145" t="s">
        <v>136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</row>
    <row r="19" spans="1:104" x14ac:dyDescent="0.25">
      <c r="A19" s="68" t="s">
        <v>137</v>
      </c>
    </row>
  </sheetData>
  <mergeCells count="43">
    <mergeCell ref="A18:CZ18"/>
    <mergeCell ref="A14:AK14"/>
    <mergeCell ref="AL14:BV14"/>
    <mergeCell ref="BW14:CZ14"/>
    <mergeCell ref="A15:AK15"/>
    <mergeCell ref="AL15:BV15"/>
    <mergeCell ref="BW15:CZ15"/>
    <mergeCell ref="CC12:CJ12"/>
    <mergeCell ref="CK12:CR12"/>
    <mergeCell ref="CS12:CZ12"/>
    <mergeCell ref="B11:X11"/>
    <mergeCell ref="Y11:AR11"/>
    <mergeCell ref="AS11:BL11"/>
    <mergeCell ref="BM11:BT11"/>
    <mergeCell ref="BU11:CB11"/>
    <mergeCell ref="CC11:CJ11"/>
    <mergeCell ref="B12:X12"/>
    <mergeCell ref="Y12:AR12"/>
    <mergeCell ref="AS12:BL12"/>
    <mergeCell ref="BM12:BT12"/>
    <mergeCell ref="BU12:CB12"/>
    <mergeCell ref="CC10:CJ10"/>
    <mergeCell ref="CK10:CR10"/>
    <mergeCell ref="CS10:CZ10"/>
    <mergeCell ref="CK11:CR11"/>
    <mergeCell ref="CS11:CZ11"/>
    <mergeCell ref="B10:X10"/>
    <mergeCell ref="Y10:AR10"/>
    <mergeCell ref="AS10:BL10"/>
    <mergeCell ref="BM10:BT10"/>
    <mergeCell ref="BU10:CB10"/>
    <mergeCell ref="A3:CZ3"/>
    <mergeCell ref="F5:CU5"/>
    <mergeCell ref="F6:CU6"/>
    <mergeCell ref="A8:X9"/>
    <mergeCell ref="Y8:AR9"/>
    <mergeCell ref="AS8:BL9"/>
    <mergeCell ref="BM8:CZ8"/>
    <mergeCell ref="BM9:BT9"/>
    <mergeCell ref="BU9:CB9"/>
    <mergeCell ref="CC9:CJ9"/>
    <mergeCell ref="CK9:CR9"/>
    <mergeCell ref="CS9:CZ9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4CE7-902B-43F9-A566-1E0A3B9363AF}">
  <sheetPr>
    <tabColor rgb="FF92D050"/>
  </sheetPr>
  <dimension ref="A1:DG18"/>
  <sheetViews>
    <sheetView view="pageBreakPreview" zoomScale="115" zoomScaleNormal="130" zoomScaleSheetLayoutView="115" workbookViewId="0">
      <selection activeCell="B10" sqref="B10:X10"/>
    </sheetView>
  </sheetViews>
  <sheetFormatPr defaultColWidth="0.85546875" defaultRowHeight="15" x14ac:dyDescent="0.25"/>
  <cols>
    <col min="1" max="110" width="0.85546875" style="3"/>
    <col min="111" max="111" width="7.28515625" style="3" bestFit="1" customWidth="1"/>
    <col min="112" max="113" width="0.85546875" style="3"/>
    <col min="114" max="114" width="3.42578125" style="3" bestFit="1" customWidth="1"/>
    <col min="115" max="16384" width="0.85546875" style="3"/>
  </cols>
  <sheetData>
    <row r="1" spans="1:111" s="1" customFormat="1" ht="15.75" x14ac:dyDescent="0.25">
      <c r="CZ1" s="2"/>
    </row>
    <row r="2" spans="1:111" s="1" customFormat="1" ht="15.75" x14ac:dyDescent="0.25"/>
    <row r="3" spans="1:111" s="1" customFormat="1" ht="82.5" customHeight="1" x14ac:dyDescent="0.25">
      <c r="A3" s="155" t="s">
        <v>310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</row>
    <row r="4" spans="1:111" ht="15.75" x14ac:dyDescent="0.25">
      <c r="F4" s="80" t="s">
        <v>309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</row>
    <row r="5" spans="1:111" s="4" customFormat="1" ht="12.75" x14ac:dyDescent="0.2">
      <c r="F5" s="75" t="s">
        <v>4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7" spans="1:111" s="5" customFormat="1" ht="33" customHeight="1" x14ac:dyDescent="0.2">
      <c r="A7" s="121" t="s">
        <v>48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3"/>
      <c r="Y7" s="121" t="s">
        <v>132</v>
      </c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3"/>
      <c r="AS7" s="121" t="s">
        <v>133</v>
      </c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3"/>
      <c r="BM7" s="81" t="s">
        <v>134</v>
      </c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60"/>
    </row>
    <row r="8" spans="1:111" s="5" customFormat="1" ht="38.25" customHeight="1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8"/>
      <c r="Y8" s="156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8"/>
      <c r="AS8" s="156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8"/>
      <c r="BM8" s="161" t="s">
        <v>313</v>
      </c>
      <c r="BN8" s="162"/>
      <c r="BO8" s="162"/>
      <c r="BP8" s="162"/>
      <c r="BQ8" s="162"/>
      <c r="BR8" s="162"/>
      <c r="BS8" s="162"/>
      <c r="BT8" s="163"/>
      <c r="BU8" s="161" t="s">
        <v>323</v>
      </c>
      <c r="BV8" s="162"/>
      <c r="BW8" s="162"/>
      <c r="BX8" s="162"/>
      <c r="BY8" s="162"/>
      <c r="BZ8" s="162"/>
      <c r="CA8" s="162"/>
      <c r="CB8" s="163"/>
      <c r="CC8" s="161" t="s">
        <v>326</v>
      </c>
      <c r="CD8" s="162"/>
      <c r="CE8" s="162"/>
      <c r="CF8" s="162"/>
      <c r="CG8" s="162"/>
      <c r="CH8" s="162"/>
      <c r="CI8" s="162"/>
      <c r="CJ8" s="163"/>
      <c r="CK8" s="161" t="s">
        <v>348</v>
      </c>
      <c r="CL8" s="162"/>
      <c r="CM8" s="162"/>
      <c r="CN8" s="162"/>
      <c r="CO8" s="162"/>
      <c r="CP8" s="162"/>
      <c r="CQ8" s="162"/>
      <c r="CR8" s="163"/>
      <c r="CS8" s="164" t="s">
        <v>322</v>
      </c>
      <c r="CT8" s="164"/>
      <c r="CU8" s="164"/>
      <c r="CV8" s="164"/>
      <c r="CW8" s="164"/>
      <c r="CX8" s="164"/>
      <c r="CY8" s="164"/>
      <c r="CZ8" s="164"/>
    </row>
    <row r="9" spans="1:111" ht="111" customHeight="1" x14ac:dyDescent="0.25">
      <c r="A9" s="22"/>
      <c r="B9" s="150" t="s">
        <v>311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4">
        <v>0</v>
      </c>
      <c r="BN9" s="154"/>
      <c r="BO9" s="154"/>
      <c r="BP9" s="154"/>
      <c r="BQ9" s="154"/>
      <c r="BR9" s="154"/>
      <c r="BS9" s="154"/>
      <c r="BT9" s="154"/>
      <c r="BU9" s="153">
        <v>0.2636</v>
      </c>
      <c r="BV9" s="153"/>
      <c r="BW9" s="153"/>
      <c r="BX9" s="153"/>
      <c r="BY9" s="153"/>
      <c r="BZ9" s="153"/>
      <c r="CA9" s="153"/>
      <c r="CB9" s="153"/>
      <c r="CC9" s="154">
        <v>0</v>
      </c>
      <c r="CD9" s="154"/>
      <c r="CE9" s="154"/>
      <c r="CF9" s="154"/>
      <c r="CG9" s="154"/>
      <c r="CH9" s="154"/>
      <c r="CI9" s="154"/>
      <c r="CJ9" s="154"/>
      <c r="CK9" s="154">
        <v>0</v>
      </c>
      <c r="CL9" s="154"/>
      <c r="CM9" s="154"/>
      <c r="CN9" s="154"/>
      <c r="CO9" s="154"/>
      <c r="CP9" s="154"/>
      <c r="CQ9" s="154"/>
      <c r="CR9" s="154"/>
      <c r="CS9" s="153">
        <f>(BU9+CC9+CK9)/3*(1-0.015)</f>
        <v>8.6548666666666663E-2</v>
      </c>
      <c r="CT9" s="153"/>
      <c r="CU9" s="153"/>
      <c r="CV9" s="153"/>
      <c r="CW9" s="153"/>
      <c r="CX9" s="153"/>
      <c r="CY9" s="153"/>
      <c r="CZ9" s="153"/>
      <c r="DG9" s="74"/>
    </row>
    <row r="10" spans="1:111" ht="96" customHeight="1" x14ac:dyDescent="0.25">
      <c r="A10" s="22"/>
      <c r="B10" s="150" t="s">
        <v>312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1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20">
        <v>0</v>
      </c>
      <c r="BN10" s="120"/>
      <c r="BO10" s="120"/>
      <c r="BP10" s="120"/>
      <c r="BQ10" s="120"/>
      <c r="BR10" s="120"/>
      <c r="BS10" s="120"/>
      <c r="BT10" s="120"/>
      <c r="BU10" s="153">
        <v>2.247E-2</v>
      </c>
      <c r="BV10" s="153"/>
      <c r="BW10" s="153"/>
      <c r="BX10" s="153"/>
      <c r="BY10" s="153"/>
      <c r="BZ10" s="153"/>
      <c r="CA10" s="153"/>
      <c r="CB10" s="153"/>
      <c r="CC10" s="154">
        <v>0</v>
      </c>
      <c r="CD10" s="154"/>
      <c r="CE10" s="154"/>
      <c r="CF10" s="154"/>
      <c r="CG10" s="154"/>
      <c r="CH10" s="154"/>
      <c r="CI10" s="154"/>
      <c r="CJ10" s="154"/>
      <c r="CK10" s="154">
        <v>0</v>
      </c>
      <c r="CL10" s="154"/>
      <c r="CM10" s="154"/>
      <c r="CN10" s="154"/>
      <c r="CO10" s="154"/>
      <c r="CP10" s="154"/>
      <c r="CQ10" s="154"/>
      <c r="CR10" s="154"/>
      <c r="CS10" s="153">
        <f>(BU10+CC10+CK10)/3*(1-0.015)</f>
        <v>7.3776500000000004E-3</v>
      </c>
      <c r="CT10" s="153"/>
      <c r="CU10" s="153"/>
      <c r="CV10" s="153"/>
      <c r="CW10" s="153"/>
      <c r="CX10" s="153"/>
      <c r="CY10" s="153"/>
      <c r="CZ10" s="153"/>
      <c r="DG10" s="74"/>
    </row>
    <row r="11" spans="1:111" ht="79.5" customHeight="1" x14ac:dyDescent="0.25">
      <c r="A11" s="22"/>
      <c r="B11" s="150" t="s">
        <v>141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49">
        <v>1</v>
      </c>
      <c r="BN11" s="149"/>
      <c r="BO11" s="149"/>
      <c r="BP11" s="149"/>
      <c r="BQ11" s="149"/>
      <c r="BR11" s="149"/>
      <c r="BS11" s="149"/>
      <c r="BT11" s="149"/>
      <c r="BU11" s="149">
        <v>1</v>
      </c>
      <c r="BV11" s="149"/>
      <c r="BW11" s="149"/>
      <c r="BX11" s="149"/>
      <c r="BY11" s="149"/>
      <c r="BZ11" s="149"/>
      <c r="CA11" s="149"/>
      <c r="CB11" s="149"/>
      <c r="CC11" s="149">
        <v>1</v>
      </c>
      <c r="CD11" s="149"/>
      <c r="CE11" s="149"/>
      <c r="CF11" s="149"/>
      <c r="CG11" s="149"/>
      <c r="CH11" s="149"/>
      <c r="CI11" s="149"/>
      <c r="CJ11" s="149"/>
      <c r="CK11" s="149">
        <v>1</v>
      </c>
      <c r="CL11" s="149"/>
      <c r="CM11" s="149"/>
      <c r="CN11" s="149"/>
      <c r="CO11" s="149"/>
      <c r="CP11" s="149"/>
      <c r="CQ11" s="149"/>
      <c r="CR11" s="149"/>
      <c r="CS11" s="149">
        <v>1</v>
      </c>
      <c r="CT11" s="149"/>
      <c r="CU11" s="149"/>
      <c r="CV11" s="149"/>
      <c r="CW11" s="149"/>
      <c r="CX11" s="149"/>
      <c r="CY11" s="149"/>
      <c r="CZ11" s="149"/>
    </row>
    <row r="12" spans="1:11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111" s="1" customFormat="1" ht="15.75" x14ac:dyDescent="0.25">
      <c r="A13" s="80" t="s">
        <v>20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 t="s">
        <v>308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</row>
    <row r="14" spans="1:111" s="6" customFormat="1" ht="12.75" x14ac:dyDescent="0.2">
      <c r="A14" s="75" t="s">
        <v>21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 t="s">
        <v>22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 t="s">
        <v>23</v>
      </c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</row>
    <row r="15" spans="1:11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11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104" s="8" customFormat="1" ht="26.25" customHeight="1" x14ac:dyDescent="0.2">
      <c r="A17" s="147" t="s">
        <v>136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</row>
    <row r="18" spans="1:104" x14ac:dyDescent="0.25">
      <c r="A18" s="57" t="s">
        <v>137</v>
      </c>
    </row>
  </sheetData>
  <mergeCells count="43">
    <mergeCell ref="A3:CZ3"/>
    <mergeCell ref="F4:CU4"/>
    <mergeCell ref="F5:CU5"/>
    <mergeCell ref="A7:X8"/>
    <mergeCell ref="Y7:AR8"/>
    <mergeCell ref="AS7:BL8"/>
    <mergeCell ref="BM7:CZ7"/>
    <mergeCell ref="BM8:BT8"/>
    <mergeCell ref="BU8:CB8"/>
    <mergeCell ref="CC8:CJ8"/>
    <mergeCell ref="CK8:CR8"/>
    <mergeCell ref="CS8:CZ8"/>
    <mergeCell ref="B9:X9"/>
    <mergeCell ref="Y9:AR9"/>
    <mergeCell ref="AS9:BL9"/>
    <mergeCell ref="BM9:BT9"/>
    <mergeCell ref="BU9:CB9"/>
    <mergeCell ref="CC9:CJ9"/>
    <mergeCell ref="CK9:CR9"/>
    <mergeCell ref="CS9:CZ9"/>
    <mergeCell ref="CK10:CR10"/>
    <mergeCell ref="CS10:CZ10"/>
    <mergeCell ref="CC11:CJ11"/>
    <mergeCell ref="CK11:CR11"/>
    <mergeCell ref="CS11:CZ11"/>
    <mergeCell ref="B10:X10"/>
    <mergeCell ref="Y10:AR10"/>
    <mergeCell ref="AS10:BL10"/>
    <mergeCell ref="BM10:BT10"/>
    <mergeCell ref="BU10:CB10"/>
    <mergeCell ref="CC10:CJ10"/>
    <mergeCell ref="B11:X11"/>
    <mergeCell ref="Y11:AR11"/>
    <mergeCell ref="AS11:BL11"/>
    <mergeCell ref="BM11:BT11"/>
    <mergeCell ref="BU11:CB11"/>
    <mergeCell ref="A17:CZ17"/>
    <mergeCell ref="A13:AK13"/>
    <mergeCell ref="AL13:BV13"/>
    <mergeCell ref="BW13:CZ13"/>
    <mergeCell ref="A14:AK14"/>
    <mergeCell ref="AL14:BV14"/>
    <mergeCell ref="BW14:CZ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1032-0762-417B-8868-770F03CD8A1D}">
  <sheetPr>
    <tabColor rgb="FF92D050"/>
  </sheetPr>
  <dimension ref="A1:DG18"/>
  <sheetViews>
    <sheetView view="pageBreakPreview" zoomScale="115" zoomScaleNormal="130" zoomScaleSheetLayoutView="115" workbookViewId="0">
      <selection activeCell="CS9" sqref="CS9:CZ9"/>
    </sheetView>
  </sheetViews>
  <sheetFormatPr defaultColWidth="0.85546875" defaultRowHeight="15" x14ac:dyDescent="0.25"/>
  <cols>
    <col min="1" max="110" width="0.85546875" style="3"/>
    <col min="111" max="111" width="7.28515625" style="3" bestFit="1" customWidth="1"/>
    <col min="112" max="113" width="0.85546875" style="3"/>
    <col min="114" max="114" width="3.42578125" style="3" bestFit="1" customWidth="1"/>
    <col min="115" max="16384" width="0.85546875" style="3"/>
  </cols>
  <sheetData>
    <row r="1" spans="1:111" s="1" customFormat="1" ht="15.75" x14ac:dyDescent="0.25">
      <c r="CZ1" s="2"/>
    </row>
    <row r="2" spans="1:111" s="1" customFormat="1" ht="15.75" x14ac:dyDescent="0.25"/>
    <row r="3" spans="1:111" s="1" customFormat="1" ht="82.5" customHeight="1" x14ac:dyDescent="0.25">
      <c r="A3" s="155" t="s">
        <v>310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</row>
    <row r="4" spans="1:111" ht="15.75" x14ac:dyDescent="0.25">
      <c r="F4" s="80" t="s">
        <v>309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</row>
    <row r="5" spans="1:111" s="4" customFormat="1" ht="12.75" x14ac:dyDescent="0.2">
      <c r="F5" s="75" t="s">
        <v>4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7" spans="1:111" s="5" customFormat="1" ht="33" customHeight="1" x14ac:dyDescent="0.2">
      <c r="A7" s="121" t="s">
        <v>48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3"/>
      <c r="Y7" s="121" t="s">
        <v>132</v>
      </c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3"/>
      <c r="AS7" s="121" t="s">
        <v>133</v>
      </c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3"/>
      <c r="BM7" s="81" t="s">
        <v>134</v>
      </c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60"/>
    </row>
    <row r="8" spans="1:111" s="5" customFormat="1" ht="38.25" customHeight="1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8"/>
      <c r="Y8" s="156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8"/>
      <c r="AS8" s="156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8"/>
      <c r="BM8" s="161" t="s">
        <v>349</v>
      </c>
      <c r="BN8" s="162"/>
      <c r="BO8" s="162"/>
      <c r="BP8" s="162"/>
      <c r="BQ8" s="162"/>
      <c r="BR8" s="162"/>
      <c r="BS8" s="162"/>
      <c r="BT8" s="163"/>
      <c r="BU8" s="161" t="s">
        <v>350</v>
      </c>
      <c r="BV8" s="162"/>
      <c r="BW8" s="162"/>
      <c r="BX8" s="162"/>
      <c r="BY8" s="162"/>
      <c r="BZ8" s="162"/>
      <c r="CA8" s="162"/>
      <c r="CB8" s="163"/>
      <c r="CC8" s="161" t="s">
        <v>351</v>
      </c>
      <c r="CD8" s="162"/>
      <c r="CE8" s="162"/>
      <c r="CF8" s="162"/>
      <c r="CG8" s="162"/>
      <c r="CH8" s="162"/>
      <c r="CI8" s="162"/>
      <c r="CJ8" s="163"/>
      <c r="CK8" s="161" t="s">
        <v>352</v>
      </c>
      <c r="CL8" s="162"/>
      <c r="CM8" s="162"/>
      <c r="CN8" s="162"/>
      <c r="CO8" s="162"/>
      <c r="CP8" s="162"/>
      <c r="CQ8" s="162"/>
      <c r="CR8" s="163"/>
      <c r="CS8" s="164" t="s">
        <v>353</v>
      </c>
      <c r="CT8" s="164"/>
      <c r="CU8" s="164"/>
      <c r="CV8" s="164"/>
      <c r="CW8" s="164"/>
      <c r="CX8" s="164"/>
      <c r="CY8" s="164"/>
      <c r="CZ8" s="164"/>
    </row>
    <row r="9" spans="1:111" ht="111" customHeight="1" x14ac:dyDescent="0.25">
      <c r="A9" s="22"/>
      <c r="B9" s="150" t="s">
        <v>311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>
        <f>(0.0865+0)/2*(1-0.015)</f>
        <v>4.2601249999999993E-2</v>
      </c>
      <c r="BN9" s="153"/>
      <c r="BO9" s="153"/>
      <c r="BP9" s="153"/>
      <c r="BQ9" s="153"/>
      <c r="BR9" s="153"/>
      <c r="BS9" s="153"/>
      <c r="BT9" s="153"/>
      <c r="BU9" s="153">
        <f>BM9*(1-0.015)</f>
        <v>4.1962231249999996E-2</v>
      </c>
      <c r="BV9" s="153"/>
      <c r="BW9" s="153"/>
      <c r="BX9" s="153"/>
      <c r="BY9" s="153"/>
      <c r="BZ9" s="153"/>
      <c r="CA9" s="153"/>
      <c r="CB9" s="153"/>
      <c r="CC9" s="153">
        <f t="shared" ref="CC9:CC10" si="0">BU9*(1-0.015)</f>
        <v>4.1332797781249993E-2</v>
      </c>
      <c r="CD9" s="153"/>
      <c r="CE9" s="153"/>
      <c r="CF9" s="153"/>
      <c r="CG9" s="153"/>
      <c r="CH9" s="153"/>
      <c r="CI9" s="153"/>
      <c r="CJ9" s="153"/>
      <c r="CK9" s="153">
        <f t="shared" ref="CK9:CK10" si="1">CC9*(1-0.015)</f>
        <v>4.0712805814531246E-2</v>
      </c>
      <c r="CL9" s="153"/>
      <c r="CM9" s="153"/>
      <c r="CN9" s="153"/>
      <c r="CO9" s="153"/>
      <c r="CP9" s="153"/>
      <c r="CQ9" s="153"/>
      <c r="CR9" s="153"/>
      <c r="CS9" s="153">
        <f t="shared" ref="CS9:CS10" si="2">CK9*(1-0.015)</f>
        <v>4.0102113727313274E-2</v>
      </c>
      <c r="CT9" s="153"/>
      <c r="CU9" s="153"/>
      <c r="CV9" s="153"/>
      <c r="CW9" s="153"/>
      <c r="CX9" s="153"/>
      <c r="CY9" s="153"/>
      <c r="CZ9" s="153"/>
      <c r="DG9" s="74"/>
    </row>
    <row r="10" spans="1:111" ht="96" customHeight="1" x14ac:dyDescent="0.25">
      <c r="A10" s="22"/>
      <c r="B10" s="150" t="s">
        <v>312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1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3">
        <f>(0.0074+0)/2*(1-0.015)</f>
        <v>3.6445000000000002E-3</v>
      </c>
      <c r="BN10" s="153"/>
      <c r="BO10" s="153"/>
      <c r="BP10" s="153"/>
      <c r="BQ10" s="153"/>
      <c r="BR10" s="153"/>
      <c r="BS10" s="153"/>
      <c r="BT10" s="153"/>
      <c r="BU10" s="153">
        <f>BM10*(1-0.015)</f>
        <v>3.5898325E-3</v>
      </c>
      <c r="BV10" s="153"/>
      <c r="BW10" s="153"/>
      <c r="BX10" s="153"/>
      <c r="BY10" s="153"/>
      <c r="BZ10" s="153"/>
      <c r="CA10" s="153"/>
      <c r="CB10" s="153"/>
      <c r="CC10" s="153">
        <f t="shared" si="0"/>
        <v>3.5359850124999999E-3</v>
      </c>
      <c r="CD10" s="153"/>
      <c r="CE10" s="153"/>
      <c r="CF10" s="153"/>
      <c r="CG10" s="153"/>
      <c r="CH10" s="153"/>
      <c r="CI10" s="153"/>
      <c r="CJ10" s="153"/>
      <c r="CK10" s="153">
        <f t="shared" si="1"/>
        <v>3.4829452373124998E-3</v>
      </c>
      <c r="CL10" s="153"/>
      <c r="CM10" s="153"/>
      <c r="CN10" s="153"/>
      <c r="CO10" s="153"/>
      <c r="CP10" s="153"/>
      <c r="CQ10" s="153"/>
      <c r="CR10" s="153"/>
      <c r="CS10" s="153">
        <f t="shared" si="2"/>
        <v>3.4307010587528125E-3</v>
      </c>
      <c r="CT10" s="153"/>
      <c r="CU10" s="153"/>
      <c r="CV10" s="153"/>
      <c r="CW10" s="153"/>
      <c r="CX10" s="153"/>
      <c r="CY10" s="153"/>
      <c r="CZ10" s="153"/>
      <c r="DG10" s="74"/>
    </row>
    <row r="11" spans="1:111" ht="79.5" customHeight="1" x14ac:dyDescent="0.25">
      <c r="A11" s="22"/>
      <c r="B11" s="150" t="s">
        <v>141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49">
        <v>1</v>
      </c>
      <c r="BN11" s="149"/>
      <c r="BO11" s="149"/>
      <c r="BP11" s="149"/>
      <c r="BQ11" s="149"/>
      <c r="BR11" s="149"/>
      <c r="BS11" s="149"/>
      <c r="BT11" s="149"/>
      <c r="BU11" s="149">
        <v>1</v>
      </c>
      <c r="BV11" s="149"/>
      <c r="BW11" s="149"/>
      <c r="BX11" s="149"/>
      <c r="BY11" s="149"/>
      <c r="BZ11" s="149"/>
      <c r="CA11" s="149"/>
      <c r="CB11" s="149"/>
      <c r="CC11" s="149">
        <v>1</v>
      </c>
      <c r="CD11" s="149"/>
      <c r="CE11" s="149"/>
      <c r="CF11" s="149"/>
      <c r="CG11" s="149"/>
      <c r="CH11" s="149"/>
      <c r="CI11" s="149"/>
      <c r="CJ11" s="149"/>
      <c r="CK11" s="149">
        <v>1</v>
      </c>
      <c r="CL11" s="149"/>
      <c r="CM11" s="149"/>
      <c r="CN11" s="149"/>
      <c r="CO11" s="149"/>
      <c r="CP11" s="149"/>
      <c r="CQ11" s="149"/>
      <c r="CR11" s="149"/>
      <c r="CS11" s="149">
        <v>1</v>
      </c>
      <c r="CT11" s="149"/>
      <c r="CU11" s="149"/>
      <c r="CV11" s="149"/>
      <c r="CW11" s="149"/>
      <c r="CX11" s="149"/>
      <c r="CY11" s="149"/>
      <c r="CZ11" s="149"/>
    </row>
    <row r="12" spans="1:11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111" s="1" customFormat="1" ht="15.75" x14ac:dyDescent="0.25">
      <c r="A13" s="80" t="s">
        <v>20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 t="s">
        <v>308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</row>
    <row r="14" spans="1:111" s="6" customFormat="1" ht="12.75" x14ac:dyDescent="0.2">
      <c r="A14" s="75" t="s">
        <v>21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 t="s">
        <v>22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 t="s">
        <v>23</v>
      </c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</row>
    <row r="15" spans="1:11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11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104" s="8" customFormat="1" ht="26.25" customHeight="1" x14ac:dyDescent="0.2">
      <c r="A17" s="147" t="s">
        <v>136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</row>
    <row r="18" spans="1:104" x14ac:dyDescent="0.25">
      <c r="A18" s="57" t="s">
        <v>137</v>
      </c>
    </row>
  </sheetData>
  <mergeCells count="43">
    <mergeCell ref="A17:CZ17"/>
    <mergeCell ref="A13:AK13"/>
    <mergeCell ref="AL13:BV13"/>
    <mergeCell ref="BW13:CZ13"/>
    <mergeCell ref="A14:AK14"/>
    <mergeCell ref="AL14:BV14"/>
    <mergeCell ref="BW14:CZ14"/>
    <mergeCell ref="CC11:CJ11"/>
    <mergeCell ref="CK11:CR11"/>
    <mergeCell ref="CS11:CZ11"/>
    <mergeCell ref="B10:X10"/>
    <mergeCell ref="Y10:AR10"/>
    <mergeCell ref="AS10:BL10"/>
    <mergeCell ref="BM10:BT10"/>
    <mergeCell ref="BU10:CB10"/>
    <mergeCell ref="CC10:CJ10"/>
    <mergeCell ref="B11:X11"/>
    <mergeCell ref="Y11:AR11"/>
    <mergeCell ref="AS11:BL11"/>
    <mergeCell ref="BM11:BT11"/>
    <mergeCell ref="BU11:CB11"/>
    <mergeCell ref="CC9:CJ9"/>
    <mergeCell ref="CK9:CR9"/>
    <mergeCell ref="CS9:CZ9"/>
    <mergeCell ref="CK10:CR10"/>
    <mergeCell ref="CS10:CZ10"/>
    <mergeCell ref="B9:X9"/>
    <mergeCell ref="Y9:AR9"/>
    <mergeCell ref="AS9:BL9"/>
    <mergeCell ref="BM9:BT9"/>
    <mergeCell ref="BU9:CB9"/>
    <mergeCell ref="A3:CZ3"/>
    <mergeCell ref="F4:CU4"/>
    <mergeCell ref="F5:CU5"/>
    <mergeCell ref="A7:X8"/>
    <mergeCell ref="Y7:AR8"/>
    <mergeCell ref="AS7:BL8"/>
    <mergeCell ref="BM7:CZ7"/>
    <mergeCell ref="BM8:BT8"/>
    <mergeCell ref="BU8:CB8"/>
    <mergeCell ref="CC8:CJ8"/>
    <mergeCell ref="CK8:CR8"/>
    <mergeCell ref="CS8:CZ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CZ30"/>
  <sheetViews>
    <sheetView view="pageBreakPreview" topLeftCell="A7" zoomScaleNormal="100" zoomScaleSheetLayoutView="100" workbookViewId="0">
      <selection activeCell="BE8" sqref="BE8:CB8"/>
    </sheetView>
  </sheetViews>
  <sheetFormatPr defaultColWidth="0.85546875" defaultRowHeight="15" x14ac:dyDescent="0.25"/>
  <cols>
    <col min="1" max="103" width="0.85546875" style="3"/>
    <col min="104" max="104" width="15.42578125" style="3" customWidth="1"/>
    <col min="105" max="16384" width="0.85546875" style="3"/>
  </cols>
  <sheetData>
    <row r="1" spans="1:104" s="1" customFormat="1" ht="15.75" x14ac:dyDescent="0.25"/>
    <row r="2" spans="1:104" s="1" customFormat="1" ht="31.5" customHeight="1" x14ac:dyDescent="0.25">
      <c r="A2" s="94" t="s">
        <v>111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</row>
    <row r="3" spans="1:104" s="1" customFormat="1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</row>
    <row r="4" spans="1:104" ht="15.75" x14ac:dyDescent="0.25">
      <c r="F4" s="80" t="s">
        <v>309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</row>
    <row r="5" spans="1:104" s="4" customFormat="1" ht="15" customHeight="1" x14ac:dyDescent="0.2">
      <c r="F5" s="75" t="s">
        <v>112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7" spans="1:104" s="55" customFormat="1" ht="126.75" customHeight="1" x14ac:dyDescent="0.2">
      <c r="A7" s="119" t="s">
        <v>36</v>
      </c>
      <c r="B7" s="120"/>
      <c r="C7" s="120"/>
      <c r="D7" s="120"/>
      <c r="E7" s="120"/>
      <c r="F7" s="120"/>
      <c r="G7" s="121" t="s">
        <v>113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3"/>
      <c r="BE7" s="121" t="s">
        <v>114</v>
      </c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3"/>
      <c r="CC7" s="121" t="s">
        <v>115</v>
      </c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</row>
    <row r="8" spans="1:104" s="5" customFormat="1" ht="286.5" customHeight="1" x14ac:dyDescent="0.2">
      <c r="A8" s="175" t="s">
        <v>8</v>
      </c>
      <c r="B8" s="175"/>
      <c r="C8" s="175"/>
      <c r="D8" s="175"/>
      <c r="E8" s="175"/>
      <c r="F8" s="175"/>
      <c r="G8" s="25"/>
      <c r="H8" s="150" t="s">
        <v>116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1"/>
      <c r="BE8" s="81">
        <v>151.595</v>
      </c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3"/>
      <c r="CC8" s="189" t="s">
        <v>355</v>
      </c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</row>
    <row r="9" spans="1:104" s="5" customFormat="1" ht="285" customHeight="1" x14ac:dyDescent="0.2">
      <c r="A9" s="175" t="s">
        <v>117</v>
      </c>
      <c r="B9" s="175"/>
      <c r="C9" s="175"/>
      <c r="D9" s="175"/>
      <c r="E9" s="175"/>
      <c r="F9" s="175"/>
      <c r="G9" s="25"/>
      <c r="H9" s="150" t="s">
        <v>118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81">
        <v>151.595</v>
      </c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3"/>
      <c r="CC9" s="189" t="s">
        <v>355</v>
      </c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</row>
    <row r="10" spans="1:104" s="5" customFormat="1" ht="36" customHeight="1" x14ac:dyDescent="0.25">
      <c r="A10" s="107" t="s">
        <v>9</v>
      </c>
      <c r="B10" s="108"/>
      <c r="C10" s="108"/>
      <c r="D10" s="108"/>
      <c r="E10" s="108"/>
      <c r="F10" s="109"/>
      <c r="G10" s="113"/>
      <c r="H10" s="101" t="s">
        <v>119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2"/>
      <c r="BE10" s="165" t="s">
        <v>120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7"/>
      <c r="CC10" s="183" t="s">
        <v>327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5"/>
    </row>
    <row r="11" spans="1:104" s="5" customFormat="1" ht="24" customHeight="1" x14ac:dyDescent="0.2">
      <c r="A11" s="110"/>
      <c r="B11" s="111"/>
      <c r="C11" s="111"/>
      <c r="D11" s="111"/>
      <c r="E11" s="111"/>
      <c r="F11" s="112"/>
      <c r="G11" s="114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4"/>
      <c r="BE11" s="118">
        <v>100</v>
      </c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86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8"/>
    </row>
    <row r="12" spans="1:104" s="5" customFormat="1" ht="87" customHeight="1" x14ac:dyDescent="0.2">
      <c r="A12" s="107" t="s">
        <v>10</v>
      </c>
      <c r="B12" s="108"/>
      <c r="C12" s="108"/>
      <c r="D12" s="108"/>
      <c r="E12" s="108"/>
      <c r="F12" s="109"/>
      <c r="G12" s="113"/>
      <c r="H12" s="101" t="s">
        <v>330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2"/>
      <c r="BE12" s="121" t="s">
        <v>121</v>
      </c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179" t="s">
        <v>331</v>
      </c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1"/>
    </row>
    <row r="13" spans="1:104" s="5" customFormat="1" ht="18.75" customHeight="1" x14ac:dyDescent="0.2">
      <c r="A13" s="110"/>
      <c r="B13" s="111"/>
      <c r="C13" s="111"/>
      <c r="D13" s="111"/>
      <c r="E13" s="111"/>
      <c r="F13" s="112"/>
      <c r="G13" s="114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4"/>
      <c r="BE13" s="118">
        <v>286</v>
      </c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82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1"/>
    </row>
    <row r="14" spans="1:104" s="5" customFormat="1" ht="169.5" customHeight="1" x14ac:dyDescent="0.2">
      <c r="A14" s="175" t="s">
        <v>11</v>
      </c>
      <c r="B14" s="175"/>
      <c r="C14" s="175"/>
      <c r="D14" s="175"/>
      <c r="E14" s="175"/>
      <c r="F14" s="175"/>
      <c r="G14" s="25"/>
      <c r="H14" s="150" t="s">
        <v>122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1"/>
      <c r="BE14" s="176">
        <v>1223</v>
      </c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7" t="s">
        <v>354</v>
      </c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</row>
    <row r="15" spans="1:104" s="5" customFormat="1" ht="16.5" customHeight="1" x14ac:dyDescent="0.2">
      <c r="A15" s="175" t="s">
        <v>12</v>
      </c>
      <c r="B15" s="175"/>
      <c r="C15" s="175"/>
      <c r="D15" s="175"/>
      <c r="E15" s="175"/>
      <c r="F15" s="175"/>
      <c r="G15" s="25"/>
      <c r="H15" s="150" t="s">
        <v>123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1"/>
      <c r="BE15" s="176">
        <v>16.600000000000001</v>
      </c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</row>
    <row r="16" spans="1:104" s="5" customFormat="1" ht="26.25" customHeight="1" x14ac:dyDescent="0.25">
      <c r="A16" s="107" t="s">
        <v>13</v>
      </c>
      <c r="B16" s="108"/>
      <c r="C16" s="108"/>
      <c r="D16" s="108"/>
      <c r="E16" s="108"/>
      <c r="F16" s="109"/>
      <c r="G16" s="113"/>
      <c r="H16" s="101" t="s">
        <v>124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2"/>
      <c r="BE16" s="165" t="s">
        <v>125</v>
      </c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7"/>
      <c r="CC16" s="168" t="s">
        <v>60</v>
      </c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70"/>
    </row>
    <row r="17" spans="1:104" s="5" customFormat="1" ht="18" customHeight="1" x14ac:dyDescent="0.2">
      <c r="A17" s="110"/>
      <c r="B17" s="111"/>
      <c r="C17" s="111"/>
      <c r="D17" s="111"/>
      <c r="E17" s="111"/>
      <c r="F17" s="112"/>
      <c r="G17" s="114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4"/>
      <c r="BE17" s="174" t="s">
        <v>12</v>
      </c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1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3"/>
    </row>
    <row r="18" spans="1:104" s="5" customFormat="1" ht="26.25" customHeight="1" x14ac:dyDescent="0.25">
      <c r="A18" s="107" t="s">
        <v>14</v>
      </c>
      <c r="B18" s="108"/>
      <c r="C18" s="108"/>
      <c r="D18" s="108"/>
      <c r="E18" s="108"/>
      <c r="F18" s="109"/>
      <c r="G18" s="113"/>
      <c r="H18" s="101" t="s">
        <v>126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2"/>
      <c r="BE18" s="165" t="s">
        <v>127</v>
      </c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7"/>
      <c r="CC18" s="168" t="s">
        <v>60</v>
      </c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70"/>
    </row>
    <row r="19" spans="1:104" s="5" customFormat="1" ht="18" customHeight="1" x14ac:dyDescent="0.2">
      <c r="A19" s="110"/>
      <c r="B19" s="111"/>
      <c r="C19" s="111"/>
      <c r="D19" s="111"/>
      <c r="E19" s="111"/>
      <c r="F19" s="112"/>
      <c r="G19" s="114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4"/>
      <c r="BE19" s="174" t="s">
        <v>12</v>
      </c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1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3"/>
    </row>
    <row r="20" spans="1:104" ht="3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</row>
    <row r="21" spans="1:104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104" s="1" customFormat="1" ht="15.75" x14ac:dyDescent="0.25">
      <c r="A22" s="80" t="s">
        <v>20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 t="s">
        <v>308</v>
      </c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</row>
    <row r="23" spans="1:104" s="6" customFormat="1" ht="12.75" x14ac:dyDescent="0.2">
      <c r="A23" s="75" t="s">
        <v>21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 t="s">
        <v>22</v>
      </c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 t="s">
        <v>23</v>
      </c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</row>
    <row r="24" spans="1:104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10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104" s="8" customFormat="1" ht="38.25" customHeight="1" x14ac:dyDescent="0.2">
      <c r="A26" s="147" t="s">
        <v>128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</row>
    <row r="27" spans="1:104" s="8" customFormat="1" ht="36" customHeight="1" x14ac:dyDescent="0.2">
      <c r="A27" s="147" t="s">
        <v>129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</row>
    <row r="28" spans="1:104" s="8" customFormat="1" ht="24" customHeight="1" x14ac:dyDescent="0.2">
      <c r="A28" s="147" t="s">
        <v>130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</row>
    <row r="29" spans="1:104" s="8" customFormat="1" ht="36" customHeight="1" x14ac:dyDescent="0.2">
      <c r="A29" s="147" t="s">
        <v>131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</row>
    <row r="30" spans="1:104" ht="3" customHeight="1" x14ac:dyDescent="0.25"/>
  </sheetData>
  <mergeCells count="57"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CC8:CZ8"/>
    <mergeCell ref="A9:F9"/>
    <mergeCell ref="H9:BD9"/>
    <mergeCell ref="BE9:CB9"/>
    <mergeCell ref="CC9:CZ9"/>
    <mergeCell ref="A10:F11"/>
    <mergeCell ref="G10:G11"/>
    <mergeCell ref="H10:BD11"/>
    <mergeCell ref="BE10:CB10"/>
    <mergeCell ref="CC10:CZ11"/>
    <mergeCell ref="BE11:CB11"/>
    <mergeCell ref="A12:F13"/>
    <mergeCell ref="G12:G13"/>
    <mergeCell ref="H12:BD13"/>
    <mergeCell ref="BE12:CB12"/>
    <mergeCell ref="CC12:CZ13"/>
    <mergeCell ref="BE13:CB13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6:F17"/>
    <mergeCell ref="G16:G17"/>
    <mergeCell ref="H16:BD17"/>
    <mergeCell ref="BE16:CB16"/>
    <mergeCell ref="CC16:CZ17"/>
    <mergeCell ref="BE17:CB17"/>
    <mergeCell ref="A26:CZ26"/>
    <mergeCell ref="A27:CZ27"/>
    <mergeCell ref="A28:CZ28"/>
    <mergeCell ref="A29:CZ29"/>
    <mergeCell ref="A18:F19"/>
    <mergeCell ref="G18:G19"/>
    <mergeCell ref="H18:BD19"/>
    <mergeCell ref="BE18:CB18"/>
    <mergeCell ref="CC18:CZ19"/>
    <mergeCell ref="BE19:CB19"/>
    <mergeCell ref="A22:AK22"/>
    <mergeCell ref="AL22:BV22"/>
    <mergeCell ref="BW22:CZ22"/>
    <mergeCell ref="A23:AK23"/>
    <mergeCell ref="AL23:BV23"/>
    <mergeCell ref="BW23:CZ23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CX35"/>
  <sheetViews>
    <sheetView view="pageBreakPreview" zoomScaleNormal="100" zoomScaleSheetLayoutView="100" workbookViewId="0">
      <selection activeCell="B11" sqref="B11:AF11"/>
    </sheetView>
  </sheetViews>
  <sheetFormatPr defaultColWidth="0.85546875" defaultRowHeight="15" x14ac:dyDescent="0.25"/>
  <cols>
    <col min="1" max="2" width="0.85546875" style="3"/>
    <col min="3" max="3" width="3.28515625" style="3" customWidth="1"/>
    <col min="4" max="16384" width="0.85546875" style="3"/>
  </cols>
  <sheetData>
    <row r="1" spans="1:102" s="1" customFormat="1" ht="15.75" x14ac:dyDescent="0.25">
      <c r="A1" s="94" t="s">
        <v>143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</row>
    <row r="2" spans="1:102" s="1" customFormat="1" ht="15.75" x14ac:dyDescent="0.25"/>
    <row r="3" spans="1:102" s="1" customFormat="1" ht="15.75" x14ac:dyDescent="0.25">
      <c r="I3" s="80" t="s">
        <v>309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</row>
    <row r="4" spans="1:102" s="1" customFormat="1" ht="15.75" x14ac:dyDescent="0.25">
      <c r="I4" s="191" t="s">
        <v>53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6"/>
      <c r="CR4" s="6"/>
      <c r="CS4" s="6"/>
      <c r="CT4" s="6"/>
      <c r="CU4" s="6"/>
      <c r="CV4" s="6"/>
      <c r="CW4" s="6"/>
      <c r="CX4" s="6"/>
    </row>
    <row r="6" spans="1:102" s="5" customFormat="1" ht="15.75" customHeight="1" x14ac:dyDescent="0.2">
      <c r="A6" s="121" t="s">
        <v>144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G6" s="81" t="s">
        <v>54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3"/>
      <c r="BC6" s="121" t="s">
        <v>55</v>
      </c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3"/>
      <c r="BQ6" s="121" t="s">
        <v>56</v>
      </c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3"/>
      <c r="CH6" s="121" t="s">
        <v>57</v>
      </c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3"/>
    </row>
    <row r="7" spans="1:102" s="5" customFormat="1" ht="45" customHeight="1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G7" s="156" t="s">
        <v>145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8"/>
      <c r="AR7" s="156" t="s">
        <v>58</v>
      </c>
      <c r="AS7" s="157"/>
      <c r="AT7" s="157"/>
      <c r="AU7" s="157"/>
      <c r="AV7" s="157"/>
      <c r="AW7" s="157"/>
      <c r="AX7" s="157"/>
      <c r="AY7" s="157"/>
      <c r="AZ7" s="157"/>
      <c r="BA7" s="157"/>
      <c r="BB7" s="158"/>
      <c r="BC7" s="156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8"/>
      <c r="BQ7" s="156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8"/>
      <c r="CH7" s="156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8"/>
    </row>
    <row r="8" spans="1:102" s="24" customFormat="1" x14ac:dyDescent="0.2">
      <c r="A8" s="190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3"/>
      <c r="AG8" s="190">
        <v>2</v>
      </c>
      <c r="AH8" s="92"/>
      <c r="AI8" s="92"/>
      <c r="AJ8" s="92"/>
      <c r="AK8" s="92"/>
      <c r="AL8" s="92"/>
      <c r="AM8" s="92"/>
      <c r="AN8" s="92"/>
      <c r="AO8" s="92"/>
      <c r="AP8" s="92"/>
      <c r="AQ8" s="93"/>
      <c r="AR8" s="190">
        <v>3</v>
      </c>
      <c r="AS8" s="92"/>
      <c r="AT8" s="92"/>
      <c r="AU8" s="92"/>
      <c r="AV8" s="92"/>
      <c r="AW8" s="92"/>
      <c r="AX8" s="92"/>
      <c r="AY8" s="92"/>
      <c r="AZ8" s="92"/>
      <c r="BA8" s="92"/>
      <c r="BB8" s="93"/>
      <c r="BC8" s="190">
        <v>4</v>
      </c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3"/>
      <c r="BQ8" s="190">
        <v>5</v>
      </c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3"/>
      <c r="CH8" s="190">
        <v>6</v>
      </c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3"/>
    </row>
    <row r="9" spans="1:102" s="28" customFormat="1" ht="90.75" customHeight="1" x14ac:dyDescent="0.2">
      <c r="A9" s="25"/>
      <c r="B9" s="150" t="s">
        <v>59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1"/>
      <c r="AG9" s="192" t="s">
        <v>60</v>
      </c>
      <c r="AH9" s="159"/>
      <c r="AI9" s="159"/>
      <c r="AJ9" s="159"/>
      <c r="AK9" s="159"/>
      <c r="AL9" s="159"/>
      <c r="AM9" s="159"/>
      <c r="AN9" s="159"/>
      <c r="AO9" s="159"/>
      <c r="AP9" s="159"/>
      <c r="AQ9" s="160"/>
      <c r="AR9" s="192" t="s">
        <v>60</v>
      </c>
      <c r="AS9" s="159"/>
      <c r="AT9" s="159"/>
      <c r="AU9" s="159"/>
      <c r="AV9" s="159"/>
      <c r="AW9" s="159"/>
      <c r="AX9" s="159"/>
      <c r="AY9" s="159"/>
      <c r="AZ9" s="159"/>
      <c r="BA9" s="159"/>
      <c r="BB9" s="160"/>
      <c r="BC9" s="192" t="s">
        <v>60</v>
      </c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60"/>
      <c r="BQ9" s="192" t="s">
        <v>60</v>
      </c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60"/>
      <c r="CH9" s="192">
        <f>(CH11+CH12)/2</f>
        <v>2</v>
      </c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60"/>
    </row>
    <row r="10" spans="1:102" s="28" customFormat="1" x14ac:dyDescent="0.2">
      <c r="A10" s="27"/>
      <c r="B10" s="150" t="s">
        <v>61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1"/>
      <c r="AG10" s="190"/>
      <c r="AH10" s="92"/>
      <c r="AI10" s="92"/>
      <c r="AJ10" s="92"/>
      <c r="AK10" s="92"/>
      <c r="AL10" s="92"/>
      <c r="AM10" s="92"/>
      <c r="AN10" s="92"/>
      <c r="AO10" s="92"/>
      <c r="AP10" s="92"/>
      <c r="AQ10" s="93"/>
      <c r="AR10" s="190"/>
      <c r="AS10" s="92"/>
      <c r="AT10" s="92"/>
      <c r="AU10" s="92"/>
      <c r="AV10" s="92"/>
      <c r="AW10" s="92"/>
      <c r="AX10" s="92"/>
      <c r="AY10" s="92"/>
      <c r="AZ10" s="92"/>
      <c r="BA10" s="92"/>
      <c r="BB10" s="93"/>
      <c r="BC10" s="190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3"/>
      <c r="BQ10" s="190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3"/>
      <c r="CH10" s="190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3"/>
    </row>
    <row r="11" spans="1:102" s="28" customFormat="1" ht="89.25" customHeight="1" x14ac:dyDescent="0.2">
      <c r="A11" s="27"/>
      <c r="B11" s="150" t="s">
        <v>62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92">
        <v>17</v>
      </c>
      <c r="AH11" s="159"/>
      <c r="AI11" s="159"/>
      <c r="AJ11" s="159"/>
      <c r="AK11" s="159"/>
      <c r="AL11" s="159"/>
      <c r="AM11" s="159"/>
      <c r="AN11" s="159"/>
      <c r="AO11" s="159"/>
      <c r="AP11" s="159"/>
      <c r="AQ11" s="160"/>
      <c r="AR11" s="192">
        <v>17</v>
      </c>
      <c r="AS11" s="159"/>
      <c r="AT11" s="159"/>
      <c r="AU11" s="159"/>
      <c r="AV11" s="159"/>
      <c r="AW11" s="159"/>
      <c r="AX11" s="159"/>
      <c r="AY11" s="159"/>
      <c r="AZ11" s="159"/>
      <c r="BA11" s="159"/>
      <c r="BB11" s="160"/>
      <c r="BC11" s="192">
        <v>100</v>
      </c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60"/>
      <c r="BQ11" s="192" t="s">
        <v>63</v>
      </c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60"/>
      <c r="CH11" s="192">
        <v>2</v>
      </c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60"/>
    </row>
    <row r="12" spans="1:102" s="28" customFormat="1" ht="120.75" customHeight="1" x14ac:dyDescent="0.2">
      <c r="A12" s="27"/>
      <c r="B12" s="150" t="s">
        <v>146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1"/>
      <c r="AG12" s="192">
        <v>7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60"/>
      <c r="AR12" s="192">
        <v>7</v>
      </c>
      <c r="AS12" s="159"/>
      <c r="AT12" s="159"/>
      <c r="AU12" s="159"/>
      <c r="AV12" s="159"/>
      <c r="AW12" s="159"/>
      <c r="AX12" s="159"/>
      <c r="AY12" s="159"/>
      <c r="AZ12" s="159"/>
      <c r="BA12" s="159"/>
      <c r="BB12" s="160"/>
      <c r="BC12" s="192">
        <v>100</v>
      </c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60"/>
      <c r="BQ12" s="192" t="s">
        <v>63</v>
      </c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60"/>
      <c r="CH12" s="192">
        <v>2</v>
      </c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60"/>
    </row>
    <row r="13" spans="1:102" s="28" customFormat="1" x14ac:dyDescent="0.2">
      <c r="A13" s="27"/>
      <c r="B13" s="150" t="s">
        <v>64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1"/>
      <c r="AG13" s="190"/>
      <c r="AH13" s="92"/>
      <c r="AI13" s="92"/>
      <c r="AJ13" s="92"/>
      <c r="AK13" s="92"/>
      <c r="AL13" s="92"/>
      <c r="AM13" s="92"/>
      <c r="AN13" s="92"/>
      <c r="AO13" s="92"/>
      <c r="AP13" s="92"/>
      <c r="AQ13" s="93"/>
      <c r="AR13" s="190"/>
      <c r="AS13" s="92"/>
      <c r="AT13" s="92"/>
      <c r="AU13" s="92"/>
      <c r="AV13" s="92"/>
      <c r="AW13" s="92"/>
      <c r="AX13" s="92"/>
      <c r="AY13" s="92"/>
      <c r="AZ13" s="92"/>
      <c r="BA13" s="92"/>
      <c r="BB13" s="93"/>
      <c r="BC13" s="190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3"/>
      <c r="BQ13" s="190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3"/>
      <c r="CH13" s="190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3"/>
    </row>
    <row r="14" spans="1:102" s="28" customFormat="1" ht="59.25" customHeight="1" x14ac:dyDescent="0.2">
      <c r="A14" s="27"/>
      <c r="B14" s="150" t="s">
        <v>65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1"/>
      <c r="AG14" s="192">
        <v>1</v>
      </c>
      <c r="AH14" s="159"/>
      <c r="AI14" s="159"/>
      <c r="AJ14" s="159"/>
      <c r="AK14" s="159"/>
      <c r="AL14" s="159"/>
      <c r="AM14" s="159"/>
      <c r="AN14" s="159"/>
      <c r="AO14" s="159"/>
      <c r="AP14" s="159"/>
      <c r="AQ14" s="160"/>
      <c r="AR14" s="192">
        <v>1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60"/>
      <c r="BC14" s="192">
        <v>100</v>
      </c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60"/>
      <c r="BQ14" s="190" t="s">
        <v>60</v>
      </c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3"/>
      <c r="CH14" s="190" t="s">
        <v>60</v>
      </c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3"/>
    </row>
    <row r="15" spans="1:102" s="28" customFormat="1" ht="91.5" customHeight="1" x14ac:dyDescent="0.2">
      <c r="A15" s="27"/>
      <c r="B15" s="150" t="s">
        <v>336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1"/>
      <c r="AG15" s="192">
        <v>1</v>
      </c>
      <c r="AH15" s="159"/>
      <c r="AI15" s="159"/>
      <c r="AJ15" s="159"/>
      <c r="AK15" s="159"/>
      <c r="AL15" s="159"/>
      <c r="AM15" s="159"/>
      <c r="AN15" s="159"/>
      <c r="AO15" s="159"/>
      <c r="AP15" s="159"/>
      <c r="AQ15" s="160"/>
      <c r="AR15" s="192">
        <v>1</v>
      </c>
      <c r="AS15" s="159"/>
      <c r="AT15" s="159"/>
      <c r="AU15" s="159"/>
      <c r="AV15" s="159"/>
      <c r="AW15" s="159"/>
      <c r="AX15" s="159"/>
      <c r="AY15" s="159"/>
      <c r="AZ15" s="159"/>
      <c r="BA15" s="159"/>
      <c r="BB15" s="160"/>
      <c r="BC15" s="192">
        <v>100</v>
      </c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60"/>
      <c r="BQ15" s="190" t="s">
        <v>60</v>
      </c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3"/>
      <c r="CH15" s="190" t="s">
        <v>60</v>
      </c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3"/>
    </row>
    <row r="16" spans="1:102" s="28" customFormat="1" ht="59.25" customHeight="1" x14ac:dyDescent="0.2">
      <c r="A16" s="27"/>
      <c r="B16" s="150" t="s">
        <v>337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1"/>
      <c r="AG16" s="192">
        <v>4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192">
        <v>4</v>
      </c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92">
        <v>100</v>
      </c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60"/>
      <c r="BQ16" s="190" t="s">
        <v>60</v>
      </c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3"/>
      <c r="CH16" s="190" t="s">
        <v>60</v>
      </c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3"/>
    </row>
    <row r="17" spans="1:102" s="28" customFormat="1" ht="91.5" customHeight="1" x14ac:dyDescent="0.2">
      <c r="A17" s="27"/>
      <c r="B17" s="150" t="s">
        <v>335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1"/>
      <c r="AG17" s="192">
        <v>1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60"/>
      <c r="AR17" s="192">
        <v>1</v>
      </c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92">
        <v>100</v>
      </c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60"/>
      <c r="BQ17" s="190" t="s">
        <v>60</v>
      </c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3"/>
      <c r="CH17" s="190" t="s">
        <v>60</v>
      </c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3"/>
    </row>
    <row r="18" spans="1:102" s="28" customFormat="1" ht="91.5" customHeight="1" x14ac:dyDescent="0.2">
      <c r="A18" s="27"/>
      <c r="B18" s="150" t="s">
        <v>66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1"/>
      <c r="AG18" s="192" t="s">
        <v>60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60"/>
      <c r="AR18" s="192" t="s">
        <v>60</v>
      </c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92" t="s">
        <v>60</v>
      </c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60"/>
      <c r="BQ18" s="192" t="s">
        <v>60</v>
      </c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60"/>
      <c r="CH18" s="192">
        <f>(CH20+CH21+CH22)/3</f>
        <v>2</v>
      </c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60"/>
    </row>
    <row r="19" spans="1:102" s="28" customFormat="1" x14ac:dyDescent="0.2">
      <c r="A19" s="27"/>
      <c r="B19" s="150" t="s">
        <v>61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1"/>
      <c r="AG19" s="190"/>
      <c r="AH19" s="92"/>
      <c r="AI19" s="92"/>
      <c r="AJ19" s="92"/>
      <c r="AK19" s="92"/>
      <c r="AL19" s="92"/>
      <c r="AM19" s="92"/>
      <c r="AN19" s="92"/>
      <c r="AO19" s="92"/>
      <c r="AP19" s="92"/>
      <c r="AQ19" s="93"/>
      <c r="AR19" s="190"/>
      <c r="AS19" s="92"/>
      <c r="AT19" s="92"/>
      <c r="AU19" s="92"/>
      <c r="AV19" s="92"/>
      <c r="AW19" s="92"/>
      <c r="AX19" s="92"/>
      <c r="AY19" s="92"/>
      <c r="AZ19" s="92"/>
      <c r="BA19" s="92"/>
      <c r="BB19" s="93"/>
      <c r="BC19" s="190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3"/>
      <c r="BQ19" s="190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3"/>
      <c r="CH19" s="190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3"/>
    </row>
    <row r="20" spans="1:102" s="28" customFormat="1" ht="61.5" customHeight="1" x14ac:dyDescent="0.2">
      <c r="A20" s="27"/>
      <c r="B20" s="150" t="s">
        <v>147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192">
        <v>1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60"/>
      <c r="AR20" s="192">
        <v>1</v>
      </c>
      <c r="AS20" s="159"/>
      <c r="AT20" s="159"/>
      <c r="AU20" s="159"/>
      <c r="AV20" s="159"/>
      <c r="AW20" s="159"/>
      <c r="AX20" s="159"/>
      <c r="AY20" s="159"/>
      <c r="AZ20" s="159"/>
      <c r="BA20" s="159"/>
      <c r="BB20" s="160"/>
      <c r="BC20" s="192">
        <v>100</v>
      </c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60"/>
      <c r="BQ20" s="192" t="s">
        <v>63</v>
      </c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60"/>
      <c r="CH20" s="192">
        <v>2</v>
      </c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60"/>
    </row>
    <row r="21" spans="1:102" s="28" customFormat="1" ht="92.25" customHeight="1" x14ac:dyDescent="0.2">
      <c r="A21" s="27"/>
      <c r="B21" s="150" t="s">
        <v>338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/>
      <c r="AG21" s="192">
        <v>1</v>
      </c>
      <c r="AH21" s="159"/>
      <c r="AI21" s="159"/>
      <c r="AJ21" s="159"/>
      <c r="AK21" s="159"/>
      <c r="AL21" s="159"/>
      <c r="AM21" s="159"/>
      <c r="AN21" s="159"/>
      <c r="AO21" s="159"/>
      <c r="AP21" s="159"/>
      <c r="AQ21" s="160"/>
      <c r="AR21" s="192">
        <v>1</v>
      </c>
      <c r="AS21" s="159"/>
      <c r="AT21" s="159"/>
      <c r="AU21" s="159"/>
      <c r="AV21" s="159"/>
      <c r="AW21" s="159"/>
      <c r="AX21" s="159"/>
      <c r="AY21" s="159"/>
      <c r="AZ21" s="159"/>
      <c r="BA21" s="159"/>
      <c r="BB21" s="160"/>
      <c r="BC21" s="192">
        <v>100</v>
      </c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60"/>
      <c r="BQ21" s="192" t="s">
        <v>63</v>
      </c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60"/>
      <c r="CH21" s="192">
        <v>2</v>
      </c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60"/>
    </row>
    <row r="22" spans="1:102" s="28" customFormat="1" ht="92.25" customHeight="1" x14ac:dyDescent="0.2">
      <c r="A22" s="27"/>
      <c r="B22" s="150" t="s">
        <v>67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  <c r="AG22" s="192">
        <v>0</v>
      </c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192">
        <v>0</v>
      </c>
      <c r="AS22" s="159"/>
      <c r="AT22" s="159"/>
      <c r="AU22" s="159"/>
      <c r="AV22" s="159"/>
      <c r="AW22" s="159"/>
      <c r="AX22" s="159"/>
      <c r="AY22" s="159"/>
      <c r="AZ22" s="159"/>
      <c r="BA22" s="159"/>
      <c r="BB22" s="160"/>
      <c r="BC22" s="192">
        <v>0</v>
      </c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60"/>
      <c r="BQ22" s="192" t="s">
        <v>63</v>
      </c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60"/>
      <c r="CH22" s="192">
        <v>2</v>
      </c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60"/>
    </row>
    <row r="23" spans="1:102" s="28" customFormat="1" ht="105.75" customHeight="1" x14ac:dyDescent="0.2">
      <c r="A23" s="27"/>
      <c r="B23" s="150" t="s">
        <v>339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1"/>
      <c r="AG23" s="192">
        <v>1</v>
      </c>
      <c r="AH23" s="159"/>
      <c r="AI23" s="159"/>
      <c r="AJ23" s="159"/>
      <c r="AK23" s="159"/>
      <c r="AL23" s="159"/>
      <c r="AM23" s="159"/>
      <c r="AN23" s="159"/>
      <c r="AO23" s="159"/>
      <c r="AP23" s="159"/>
      <c r="AQ23" s="160"/>
      <c r="AR23" s="192">
        <v>1</v>
      </c>
      <c r="AS23" s="159"/>
      <c r="AT23" s="159"/>
      <c r="AU23" s="159"/>
      <c r="AV23" s="159"/>
      <c r="AW23" s="159"/>
      <c r="AX23" s="159"/>
      <c r="AY23" s="159"/>
      <c r="AZ23" s="159"/>
      <c r="BA23" s="159"/>
      <c r="BB23" s="160"/>
      <c r="BC23" s="192">
        <v>100</v>
      </c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60"/>
      <c r="BQ23" s="192" t="s">
        <v>63</v>
      </c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60"/>
      <c r="CH23" s="192">
        <v>2</v>
      </c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60"/>
    </row>
    <row r="24" spans="1:102" s="28" customFormat="1" ht="121.5" customHeight="1" x14ac:dyDescent="0.2">
      <c r="A24" s="27"/>
      <c r="B24" s="150" t="s">
        <v>340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1"/>
      <c r="AG24" s="192">
        <v>1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192">
        <v>1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60"/>
      <c r="BC24" s="192">
        <v>100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60"/>
      <c r="BQ24" s="192" t="s">
        <v>63</v>
      </c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60"/>
      <c r="CH24" s="192">
        <v>2</v>
      </c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60"/>
    </row>
    <row r="25" spans="1:102" s="28" customFormat="1" ht="76.5" customHeight="1" x14ac:dyDescent="0.2">
      <c r="A25" s="27"/>
      <c r="B25" s="150" t="s">
        <v>68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1"/>
      <c r="AG25" s="192"/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192"/>
      <c r="AS25" s="159"/>
      <c r="AT25" s="159"/>
      <c r="AU25" s="159"/>
      <c r="AV25" s="159"/>
      <c r="AW25" s="159"/>
      <c r="AX25" s="159"/>
      <c r="AY25" s="159"/>
      <c r="AZ25" s="159"/>
      <c r="BA25" s="159"/>
      <c r="BB25" s="160"/>
      <c r="BC25" s="192">
        <v>100</v>
      </c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60"/>
      <c r="BQ25" s="192" t="s">
        <v>69</v>
      </c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60"/>
      <c r="CH25" s="192">
        <v>2</v>
      </c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60"/>
    </row>
    <row r="26" spans="1:102" ht="137.25" customHeight="1" x14ac:dyDescent="0.25">
      <c r="A26" s="27"/>
      <c r="B26" s="150" t="s">
        <v>70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1"/>
      <c r="AG26" s="192">
        <v>0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92">
        <v>0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192">
        <v>100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60"/>
      <c r="BQ26" s="192" t="s">
        <v>60</v>
      </c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60"/>
      <c r="CH26" s="192">
        <v>2</v>
      </c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60"/>
    </row>
    <row r="27" spans="1:102" ht="91.5" customHeight="1" x14ac:dyDescent="0.25">
      <c r="A27" s="27"/>
      <c r="B27" s="150" t="s">
        <v>71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1"/>
      <c r="AG27" s="192" t="s">
        <v>60</v>
      </c>
      <c r="AH27" s="159"/>
      <c r="AI27" s="159"/>
      <c r="AJ27" s="159"/>
      <c r="AK27" s="159"/>
      <c r="AL27" s="159"/>
      <c r="AM27" s="159"/>
      <c r="AN27" s="159"/>
      <c r="AO27" s="159"/>
      <c r="AP27" s="159"/>
      <c r="AQ27" s="160"/>
      <c r="AR27" s="192" t="s">
        <v>60</v>
      </c>
      <c r="AS27" s="159"/>
      <c r="AT27" s="159"/>
      <c r="AU27" s="159"/>
      <c r="AV27" s="159"/>
      <c r="AW27" s="159"/>
      <c r="AX27" s="159"/>
      <c r="AY27" s="159"/>
      <c r="AZ27" s="159"/>
      <c r="BA27" s="159"/>
      <c r="BB27" s="160"/>
      <c r="BC27" s="192" t="s">
        <v>60</v>
      </c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60"/>
      <c r="BQ27" s="192" t="s">
        <v>60</v>
      </c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60"/>
      <c r="CH27" s="192">
        <f>(CH29+CH30)/2</f>
        <v>2</v>
      </c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60"/>
    </row>
    <row r="28" spans="1:102" s="28" customFormat="1" x14ac:dyDescent="0.2">
      <c r="A28" s="27"/>
      <c r="B28" s="150" t="s">
        <v>61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1"/>
      <c r="AG28" s="190"/>
      <c r="AH28" s="92"/>
      <c r="AI28" s="92"/>
      <c r="AJ28" s="92"/>
      <c r="AK28" s="92"/>
      <c r="AL28" s="92"/>
      <c r="AM28" s="92"/>
      <c r="AN28" s="92"/>
      <c r="AO28" s="92"/>
      <c r="AP28" s="92"/>
      <c r="AQ28" s="93"/>
      <c r="AR28" s="190"/>
      <c r="AS28" s="92"/>
      <c r="AT28" s="92"/>
      <c r="AU28" s="92"/>
      <c r="AV28" s="92"/>
      <c r="AW28" s="92"/>
      <c r="AX28" s="92"/>
      <c r="AY28" s="92"/>
      <c r="AZ28" s="92"/>
      <c r="BA28" s="92"/>
      <c r="BB28" s="93"/>
      <c r="BC28" s="190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3"/>
      <c r="BQ28" s="190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3"/>
      <c r="CH28" s="190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3"/>
    </row>
    <row r="29" spans="1:102" ht="120.75" customHeight="1" x14ac:dyDescent="0.25">
      <c r="A29" s="27"/>
      <c r="B29" s="150" t="s">
        <v>148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1"/>
      <c r="AG29" s="192">
        <v>3</v>
      </c>
      <c r="AH29" s="159"/>
      <c r="AI29" s="159"/>
      <c r="AJ29" s="159"/>
      <c r="AK29" s="159"/>
      <c r="AL29" s="159"/>
      <c r="AM29" s="159"/>
      <c r="AN29" s="159"/>
      <c r="AO29" s="159"/>
      <c r="AP29" s="159"/>
      <c r="AQ29" s="160"/>
      <c r="AR29" s="192">
        <v>3</v>
      </c>
      <c r="AS29" s="159"/>
      <c r="AT29" s="159"/>
      <c r="AU29" s="159"/>
      <c r="AV29" s="159"/>
      <c r="AW29" s="159"/>
      <c r="AX29" s="159"/>
      <c r="AY29" s="159"/>
      <c r="AZ29" s="159"/>
      <c r="BA29" s="159"/>
      <c r="BB29" s="160"/>
      <c r="BC29" s="192">
        <v>100</v>
      </c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60"/>
      <c r="BQ29" s="192" t="s">
        <v>69</v>
      </c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60"/>
      <c r="CH29" s="192">
        <v>2</v>
      </c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60"/>
    </row>
    <row r="30" spans="1:102" ht="150.75" customHeight="1" x14ac:dyDescent="0.25">
      <c r="A30" s="27"/>
      <c r="B30" s="150" t="s">
        <v>149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1"/>
      <c r="AG30" s="192">
        <v>0</v>
      </c>
      <c r="AH30" s="159"/>
      <c r="AI30" s="159"/>
      <c r="AJ30" s="159"/>
      <c r="AK30" s="159"/>
      <c r="AL30" s="159"/>
      <c r="AM30" s="159"/>
      <c r="AN30" s="159"/>
      <c r="AO30" s="159"/>
      <c r="AP30" s="159"/>
      <c r="AQ30" s="160"/>
      <c r="AR30" s="192">
        <v>0</v>
      </c>
      <c r="AS30" s="159"/>
      <c r="AT30" s="159"/>
      <c r="AU30" s="159"/>
      <c r="AV30" s="159"/>
      <c r="AW30" s="159"/>
      <c r="AX30" s="159"/>
      <c r="AY30" s="159"/>
      <c r="AZ30" s="159"/>
      <c r="BA30" s="159"/>
      <c r="BB30" s="160"/>
      <c r="BC30" s="192">
        <v>100</v>
      </c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60"/>
      <c r="BQ30" s="192" t="s">
        <v>69</v>
      </c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60"/>
      <c r="CH30" s="192">
        <v>2</v>
      </c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60"/>
    </row>
    <row r="31" spans="1:102" ht="31.5" customHeight="1" x14ac:dyDescent="0.25">
      <c r="A31" s="27"/>
      <c r="B31" s="150" t="s">
        <v>72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1"/>
      <c r="AG31" s="190" t="s">
        <v>60</v>
      </c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190" t="s">
        <v>60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3"/>
      <c r="BC31" s="190" t="s">
        <v>60</v>
      </c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3"/>
      <c r="BQ31" s="190" t="s">
        <v>60</v>
      </c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3"/>
      <c r="CH31" s="193">
        <f>ROUND((CH9+CH18+CH23+CH24+CH25+CH27)/6,2)</f>
        <v>2</v>
      </c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5"/>
    </row>
    <row r="33" spans="1:102" s="1" customFormat="1" ht="15.75" x14ac:dyDescent="0.25">
      <c r="A33" s="80" t="s">
        <v>20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 t="s">
        <v>308</v>
      </c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</row>
    <row r="34" spans="1:102" s="6" customFormat="1" ht="13.5" customHeight="1" x14ac:dyDescent="0.2">
      <c r="A34" s="75" t="s">
        <v>21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 t="s">
        <v>22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 t="s">
        <v>23</v>
      </c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</row>
    <row r="35" spans="1:102" ht="3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</sheetData>
  <mergeCells count="160">
    <mergeCell ref="A33:AK33"/>
    <mergeCell ref="AL33:BV33"/>
    <mergeCell ref="BW33:CX33"/>
    <mergeCell ref="A34:AK34"/>
    <mergeCell ref="AL34:BV34"/>
    <mergeCell ref="BW34:CX34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B9:AF9"/>
    <mergeCell ref="AG9:AQ9"/>
    <mergeCell ref="AR9:BB9"/>
    <mergeCell ref="BC9:BP9"/>
    <mergeCell ref="BQ9:CG9"/>
    <mergeCell ref="CH9:CX9"/>
    <mergeCell ref="A8:AF8"/>
    <mergeCell ref="AG8:AQ8"/>
    <mergeCell ref="AR8:BB8"/>
    <mergeCell ref="BC8:BP8"/>
    <mergeCell ref="BQ8:CG8"/>
    <mergeCell ref="CH8:CX8"/>
    <mergeCell ref="A1:CX1"/>
    <mergeCell ref="I3:CP3"/>
    <mergeCell ref="I4:CP4"/>
    <mergeCell ref="A6:AF7"/>
    <mergeCell ref="AG6:BB6"/>
    <mergeCell ref="BC6:BP7"/>
    <mergeCell ref="BQ6:CG7"/>
    <mergeCell ref="CH6:CX7"/>
    <mergeCell ref="AG7:AQ7"/>
    <mergeCell ref="AR7:BB7"/>
  </mergeCells>
  <pageMargins left="0.70866141732283461" right="0.70866141732283461" top="0.74803149606299213" bottom="0.74803149606299213" header="0.31496062992125984" footer="0.31496062992125984"/>
  <pageSetup paperSize="9" fitToHeight="0" orientation="portrait" r:id="rId1"/>
  <headerFooter alignWithMargins="0"/>
  <rowBreaks count="2" manualBreakCount="2">
    <brk id="16" max="101" man="1"/>
    <brk id="24" max="10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CX29"/>
  <sheetViews>
    <sheetView view="pageBreakPreview" topLeftCell="A16" zoomScale="85" zoomScaleNormal="100" zoomScaleSheetLayoutView="85" workbookViewId="0">
      <selection activeCell="CH10" sqref="CH10:CX10"/>
    </sheetView>
  </sheetViews>
  <sheetFormatPr defaultColWidth="0.85546875" defaultRowHeight="15" x14ac:dyDescent="0.25"/>
  <cols>
    <col min="1" max="16384" width="0.85546875" style="3"/>
  </cols>
  <sheetData>
    <row r="1" spans="1:102" s="1" customFormat="1" ht="15.75" x14ac:dyDescent="0.25">
      <c r="CX1" s="2"/>
    </row>
    <row r="2" spans="1:102" s="1" customFormat="1" ht="15.75" x14ac:dyDescent="0.25"/>
    <row r="3" spans="1:102" s="1" customFormat="1" ht="15.75" x14ac:dyDescent="0.25">
      <c r="A3" s="94" t="s">
        <v>150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</row>
    <row r="4" spans="1:102" s="1" customFormat="1" ht="15.75" x14ac:dyDescent="0.25">
      <c r="I4" s="80" t="s">
        <v>309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</row>
    <row r="5" spans="1:102" s="1" customFormat="1" ht="15.75" x14ac:dyDescent="0.25">
      <c r="I5" s="191" t="s">
        <v>53</v>
      </c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6"/>
      <c r="CR5" s="6"/>
      <c r="CS5" s="6"/>
      <c r="CT5" s="6"/>
      <c r="CU5" s="6"/>
      <c r="CV5" s="6"/>
      <c r="CW5" s="6"/>
      <c r="CX5" s="6"/>
    </row>
    <row r="7" spans="1:102" s="5" customFormat="1" ht="15.75" customHeight="1" x14ac:dyDescent="0.2">
      <c r="A7" s="121" t="s">
        <v>73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3"/>
      <c r="AG7" s="81" t="s">
        <v>54</v>
      </c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3"/>
      <c r="BC7" s="121" t="s">
        <v>55</v>
      </c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3"/>
      <c r="BQ7" s="121" t="s">
        <v>56</v>
      </c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3"/>
      <c r="CH7" s="121" t="s">
        <v>57</v>
      </c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3"/>
    </row>
    <row r="8" spans="1:102" s="5" customFormat="1" ht="45" customHeight="1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8"/>
      <c r="AG8" s="156" t="s">
        <v>145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8"/>
      <c r="AR8" s="156" t="s">
        <v>58</v>
      </c>
      <c r="AS8" s="157"/>
      <c r="AT8" s="157"/>
      <c r="AU8" s="157"/>
      <c r="AV8" s="157"/>
      <c r="AW8" s="157"/>
      <c r="AX8" s="157"/>
      <c r="AY8" s="157"/>
      <c r="AZ8" s="157"/>
      <c r="BA8" s="157"/>
      <c r="BB8" s="158"/>
      <c r="BC8" s="156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8"/>
      <c r="BQ8" s="156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8"/>
      <c r="CH8" s="156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8"/>
    </row>
    <row r="9" spans="1:102" s="24" customFormat="1" x14ac:dyDescent="0.2">
      <c r="A9" s="190">
        <v>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190">
        <v>2</v>
      </c>
      <c r="AH9" s="92"/>
      <c r="AI9" s="92"/>
      <c r="AJ9" s="92"/>
      <c r="AK9" s="92"/>
      <c r="AL9" s="92"/>
      <c r="AM9" s="92"/>
      <c r="AN9" s="92"/>
      <c r="AO9" s="92"/>
      <c r="AP9" s="92"/>
      <c r="AQ9" s="93"/>
      <c r="AR9" s="190">
        <v>3</v>
      </c>
      <c r="AS9" s="92"/>
      <c r="AT9" s="92"/>
      <c r="AU9" s="92"/>
      <c r="AV9" s="92"/>
      <c r="AW9" s="92"/>
      <c r="AX9" s="92"/>
      <c r="AY9" s="92"/>
      <c r="AZ9" s="92"/>
      <c r="BA9" s="92"/>
      <c r="BB9" s="93"/>
      <c r="BC9" s="190">
        <v>4</v>
      </c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3"/>
      <c r="BQ9" s="190">
        <v>5</v>
      </c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3"/>
      <c r="CH9" s="190">
        <v>6</v>
      </c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3"/>
    </row>
    <row r="10" spans="1:102" s="28" customFormat="1" ht="59.25" customHeight="1" x14ac:dyDescent="0.2">
      <c r="A10" s="25"/>
      <c r="B10" s="150" t="s">
        <v>151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1"/>
      <c r="AG10" s="192" t="s">
        <v>60</v>
      </c>
      <c r="AH10" s="159"/>
      <c r="AI10" s="159"/>
      <c r="AJ10" s="159"/>
      <c r="AK10" s="159"/>
      <c r="AL10" s="159"/>
      <c r="AM10" s="159"/>
      <c r="AN10" s="159"/>
      <c r="AO10" s="159"/>
      <c r="AP10" s="159"/>
      <c r="AQ10" s="160"/>
      <c r="AR10" s="192" t="s">
        <v>60</v>
      </c>
      <c r="AS10" s="159"/>
      <c r="AT10" s="159"/>
      <c r="AU10" s="159"/>
      <c r="AV10" s="159"/>
      <c r="AW10" s="159"/>
      <c r="AX10" s="159"/>
      <c r="AY10" s="159"/>
      <c r="AZ10" s="159"/>
      <c r="BA10" s="159"/>
      <c r="BB10" s="160"/>
      <c r="BC10" s="192" t="s">
        <v>60</v>
      </c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60"/>
      <c r="BQ10" s="192" t="s">
        <v>60</v>
      </c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60"/>
      <c r="CH10" s="196">
        <f>ROUND((CH12+CH13+CH16)/3,1)</f>
        <v>0.5</v>
      </c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8"/>
    </row>
    <row r="11" spans="1:102" s="28" customFormat="1" ht="15" customHeight="1" x14ac:dyDescent="0.2">
      <c r="A11" s="27"/>
      <c r="B11" s="150" t="s">
        <v>61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90"/>
      <c r="AH11" s="92"/>
      <c r="AI11" s="92"/>
      <c r="AJ11" s="92"/>
      <c r="AK11" s="92"/>
      <c r="AL11" s="92"/>
      <c r="AM11" s="92"/>
      <c r="AN11" s="92"/>
      <c r="AO11" s="92"/>
      <c r="AP11" s="92"/>
      <c r="AQ11" s="93"/>
      <c r="AR11" s="190"/>
      <c r="AS11" s="92"/>
      <c r="AT11" s="92"/>
      <c r="AU11" s="92"/>
      <c r="AV11" s="92"/>
      <c r="AW11" s="92"/>
      <c r="AX11" s="92"/>
      <c r="AY11" s="92"/>
      <c r="AZ11" s="92"/>
      <c r="BA11" s="92"/>
      <c r="BB11" s="93"/>
      <c r="BC11" s="190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3"/>
      <c r="BQ11" s="190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3"/>
      <c r="CH11" s="190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3"/>
    </row>
    <row r="12" spans="1:102" s="28" customFormat="1" ht="119.25" customHeight="1" x14ac:dyDescent="0.2">
      <c r="A12" s="27"/>
      <c r="B12" s="150" t="s">
        <v>152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200"/>
      <c r="AG12" s="192">
        <v>10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60"/>
      <c r="AR12" s="192">
        <v>10</v>
      </c>
      <c r="AS12" s="159"/>
      <c r="AT12" s="159"/>
      <c r="AU12" s="159"/>
      <c r="AV12" s="159"/>
      <c r="AW12" s="159"/>
      <c r="AX12" s="159"/>
      <c r="AY12" s="159"/>
      <c r="AZ12" s="159"/>
      <c r="BA12" s="159"/>
      <c r="BB12" s="160"/>
      <c r="BC12" s="192">
        <v>100</v>
      </c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60"/>
      <c r="BQ12" s="192" t="s">
        <v>69</v>
      </c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60"/>
      <c r="CH12" s="192">
        <v>0.5</v>
      </c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60"/>
    </row>
    <row r="13" spans="1:102" s="28" customFormat="1" ht="89.25" customHeight="1" x14ac:dyDescent="0.2">
      <c r="A13" s="27"/>
      <c r="B13" s="201" t="s">
        <v>153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4"/>
      <c r="AG13" s="192" t="s">
        <v>60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160"/>
      <c r="AR13" s="192" t="s">
        <v>60</v>
      </c>
      <c r="AS13" s="159"/>
      <c r="AT13" s="159"/>
      <c r="AU13" s="159"/>
      <c r="AV13" s="159"/>
      <c r="AW13" s="159"/>
      <c r="AX13" s="159"/>
      <c r="AY13" s="159"/>
      <c r="AZ13" s="159"/>
      <c r="BA13" s="159"/>
      <c r="BB13" s="160"/>
      <c r="BC13" s="192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60"/>
      <c r="BQ13" s="192" t="s">
        <v>69</v>
      </c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60"/>
      <c r="CH13" s="192">
        <v>0.5</v>
      </c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60"/>
    </row>
    <row r="14" spans="1:102" s="28" customFormat="1" ht="88.5" customHeight="1" x14ac:dyDescent="0.2">
      <c r="A14" s="27"/>
      <c r="B14" s="201" t="s">
        <v>154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2"/>
      <c r="AG14" s="192">
        <v>30</v>
      </c>
      <c r="AH14" s="159"/>
      <c r="AI14" s="159"/>
      <c r="AJ14" s="159"/>
      <c r="AK14" s="159"/>
      <c r="AL14" s="159"/>
      <c r="AM14" s="159"/>
      <c r="AN14" s="159"/>
      <c r="AO14" s="159"/>
      <c r="AP14" s="159"/>
      <c r="AQ14" s="160"/>
      <c r="AR14" s="192">
        <v>30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60"/>
      <c r="BC14" s="192">
        <v>100</v>
      </c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60"/>
      <c r="BQ14" s="192" t="s">
        <v>60</v>
      </c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60"/>
      <c r="CH14" s="192" t="s">
        <v>60</v>
      </c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60"/>
    </row>
    <row r="15" spans="1:102" s="28" customFormat="1" ht="30.75" customHeight="1" x14ac:dyDescent="0.2">
      <c r="A15" s="27"/>
      <c r="B15" s="201" t="s">
        <v>155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2"/>
      <c r="AG15" s="192">
        <v>30</v>
      </c>
      <c r="AH15" s="159"/>
      <c r="AI15" s="159"/>
      <c r="AJ15" s="159"/>
      <c r="AK15" s="159"/>
      <c r="AL15" s="159"/>
      <c r="AM15" s="159"/>
      <c r="AN15" s="159"/>
      <c r="AO15" s="159"/>
      <c r="AP15" s="159"/>
      <c r="AQ15" s="160"/>
      <c r="AR15" s="192">
        <v>30</v>
      </c>
      <c r="AS15" s="159"/>
      <c r="AT15" s="159"/>
      <c r="AU15" s="159"/>
      <c r="AV15" s="159"/>
      <c r="AW15" s="159"/>
      <c r="AX15" s="159"/>
      <c r="AY15" s="159"/>
      <c r="AZ15" s="159"/>
      <c r="BA15" s="159"/>
      <c r="BB15" s="160"/>
      <c r="BC15" s="192">
        <v>100</v>
      </c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60"/>
      <c r="BQ15" s="192" t="s">
        <v>60</v>
      </c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60"/>
      <c r="CH15" s="192" t="s">
        <v>60</v>
      </c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60"/>
    </row>
    <row r="16" spans="1:102" s="28" customFormat="1" ht="210" customHeight="1" x14ac:dyDescent="0.2">
      <c r="A16" s="27"/>
      <c r="B16" s="201" t="s">
        <v>156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4"/>
      <c r="AG16" s="192">
        <v>0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192">
        <v>0</v>
      </c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92">
        <v>100</v>
      </c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60"/>
      <c r="BQ16" s="192" t="s">
        <v>69</v>
      </c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60"/>
      <c r="CH16" s="192">
        <v>0.5</v>
      </c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60"/>
    </row>
    <row r="17" spans="1:102" s="28" customFormat="1" ht="88.5" customHeight="1" x14ac:dyDescent="0.2">
      <c r="A17" s="27"/>
      <c r="B17" s="201" t="s">
        <v>157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192" t="s">
        <v>60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60"/>
      <c r="AR17" s="192" t="s">
        <v>60</v>
      </c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92" t="s">
        <v>60</v>
      </c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60"/>
      <c r="BQ17" s="192" t="s">
        <v>60</v>
      </c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60"/>
      <c r="CH17" s="192">
        <v>0.5</v>
      </c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</row>
    <row r="18" spans="1:102" s="28" customFormat="1" ht="103.5" customHeight="1" x14ac:dyDescent="0.2">
      <c r="A18" s="27"/>
      <c r="B18" s="150" t="s">
        <v>158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1"/>
      <c r="AG18" s="192">
        <v>0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60"/>
      <c r="AR18" s="192">
        <v>0</v>
      </c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92">
        <v>100</v>
      </c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60"/>
      <c r="BQ18" s="192" t="s">
        <v>69</v>
      </c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60"/>
      <c r="CH18" s="192">
        <v>0.5</v>
      </c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60"/>
    </row>
    <row r="19" spans="1:102" s="28" customFormat="1" ht="74.25" customHeight="1" x14ac:dyDescent="0.2">
      <c r="A19" s="27"/>
      <c r="B19" s="150" t="s">
        <v>159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1"/>
      <c r="AG19" s="190" t="s">
        <v>60</v>
      </c>
      <c r="AH19" s="92"/>
      <c r="AI19" s="92"/>
      <c r="AJ19" s="92"/>
      <c r="AK19" s="92"/>
      <c r="AL19" s="92"/>
      <c r="AM19" s="92"/>
      <c r="AN19" s="92"/>
      <c r="AO19" s="92"/>
      <c r="AP19" s="92"/>
      <c r="AQ19" s="93"/>
      <c r="AR19" s="190" t="s">
        <v>60</v>
      </c>
      <c r="AS19" s="92"/>
      <c r="AT19" s="92"/>
      <c r="AU19" s="92"/>
      <c r="AV19" s="92"/>
      <c r="AW19" s="92"/>
      <c r="AX19" s="92"/>
      <c r="AY19" s="92"/>
      <c r="AZ19" s="92"/>
      <c r="BA19" s="92"/>
      <c r="BB19" s="93"/>
      <c r="BC19" s="190" t="s">
        <v>60</v>
      </c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3"/>
      <c r="BQ19" s="190" t="s">
        <v>60</v>
      </c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3"/>
      <c r="CH19" s="192">
        <f>(CH21+CH22)/2</f>
        <v>0.5</v>
      </c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60"/>
    </row>
    <row r="20" spans="1:102" s="28" customFormat="1" ht="15" customHeight="1" x14ac:dyDescent="0.2">
      <c r="A20" s="27"/>
      <c r="B20" s="150" t="s">
        <v>61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190"/>
      <c r="AH20" s="92"/>
      <c r="AI20" s="92"/>
      <c r="AJ20" s="92"/>
      <c r="AK20" s="92"/>
      <c r="AL20" s="92"/>
      <c r="AM20" s="92"/>
      <c r="AN20" s="92"/>
      <c r="AO20" s="92"/>
      <c r="AP20" s="92"/>
      <c r="AQ20" s="93"/>
      <c r="AR20" s="190"/>
      <c r="AS20" s="92"/>
      <c r="AT20" s="92"/>
      <c r="AU20" s="92"/>
      <c r="AV20" s="92"/>
      <c r="AW20" s="92"/>
      <c r="AX20" s="92"/>
      <c r="AY20" s="92"/>
      <c r="AZ20" s="92"/>
      <c r="BA20" s="92"/>
      <c r="BB20" s="93"/>
      <c r="BC20" s="190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3"/>
      <c r="BQ20" s="190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3"/>
      <c r="CH20" s="190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3"/>
    </row>
    <row r="21" spans="1:102" s="28" customFormat="1" ht="135.75" customHeight="1" x14ac:dyDescent="0.2">
      <c r="A21" s="27"/>
      <c r="B21" s="150" t="s">
        <v>160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/>
      <c r="AG21" s="192">
        <v>1</v>
      </c>
      <c r="AH21" s="159"/>
      <c r="AI21" s="159"/>
      <c r="AJ21" s="159"/>
      <c r="AK21" s="159"/>
      <c r="AL21" s="159"/>
      <c r="AM21" s="159"/>
      <c r="AN21" s="159"/>
      <c r="AO21" s="159"/>
      <c r="AP21" s="159"/>
      <c r="AQ21" s="160"/>
      <c r="AR21" s="192">
        <v>1</v>
      </c>
      <c r="AS21" s="159"/>
      <c r="AT21" s="159"/>
      <c r="AU21" s="159"/>
      <c r="AV21" s="159"/>
      <c r="AW21" s="159"/>
      <c r="AX21" s="159"/>
      <c r="AY21" s="159"/>
      <c r="AZ21" s="159"/>
      <c r="BA21" s="159"/>
      <c r="BB21" s="160"/>
      <c r="BC21" s="192">
        <v>100</v>
      </c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60"/>
      <c r="BQ21" s="192" t="s">
        <v>63</v>
      </c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60"/>
      <c r="CH21" s="192">
        <v>0.5</v>
      </c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60"/>
    </row>
    <row r="22" spans="1:102" ht="198.75" customHeight="1" x14ac:dyDescent="0.25">
      <c r="A22" s="27"/>
      <c r="B22" s="150" t="s">
        <v>161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  <c r="AG22" s="192">
        <v>0</v>
      </c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192">
        <v>0</v>
      </c>
      <c r="AS22" s="159"/>
      <c r="AT22" s="159"/>
      <c r="AU22" s="159"/>
      <c r="AV22" s="159"/>
      <c r="AW22" s="159"/>
      <c r="AX22" s="159"/>
      <c r="AY22" s="159"/>
      <c r="AZ22" s="159"/>
      <c r="BA22" s="159"/>
      <c r="BB22" s="160"/>
      <c r="BC22" s="192">
        <v>100</v>
      </c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60"/>
      <c r="BQ22" s="192" t="s">
        <v>69</v>
      </c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60"/>
      <c r="CH22" s="192">
        <v>0.5</v>
      </c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60"/>
    </row>
    <row r="23" spans="1:102" ht="90.75" customHeight="1" x14ac:dyDescent="0.25">
      <c r="A23" s="27"/>
      <c r="B23" s="150" t="s">
        <v>162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1"/>
      <c r="AG23" s="192">
        <v>0</v>
      </c>
      <c r="AH23" s="159"/>
      <c r="AI23" s="159"/>
      <c r="AJ23" s="159"/>
      <c r="AK23" s="159"/>
      <c r="AL23" s="159"/>
      <c r="AM23" s="159"/>
      <c r="AN23" s="159"/>
      <c r="AO23" s="159"/>
      <c r="AP23" s="159"/>
      <c r="AQ23" s="160"/>
      <c r="AR23" s="192">
        <v>0</v>
      </c>
      <c r="AS23" s="159"/>
      <c r="AT23" s="159"/>
      <c r="AU23" s="159"/>
      <c r="AV23" s="159"/>
      <c r="AW23" s="159"/>
      <c r="AX23" s="159"/>
      <c r="AY23" s="159"/>
      <c r="AZ23" s="159"/>
      <c r="BA23" s="159"/>
      <c r="BB23" s="160"/>
      <c r="BC23" s="192">
        <v>100</v>
      </c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60"/>
      <c r="BQ23" s="192" t="s">
        <v>69</v>
      </c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60"/>
      <c r="CH23" s="192">
        <v>0.5</v>
      </c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60"/>
    </row>
    <row r="24" spans="1:102" ht="138.75" customHeight="1" x14ac:dyDescent="0.25">
      <c r="A24" s="27"/>
      <c r="B24" s="150" t="s">
        <v>163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1"/>
      <c r="AG24" s="192">
        <v>0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192">
        <v>0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60"/>
      <c r="BC24" s="192">
        <v>100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60"/>
      <c r="BQ24" s="192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60"/>
      <c r="CH24" s="192">
        <v>0.5</v>
      </c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60"/>
    </row>
    <row r="25" spans="1:102" ht="30.75" customHeight="1" x14ac:dyDescent="0.25">
      <c r="A25" s="27"/>
      <c r="B25" s="150" t="s">
        <v>164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1"/>
      <c r="AG25" s="190" t="s">
        <v>60</v>
      </c>
      <c r="AH25" s="92"/>
      <c r="AI25" s="92"/>
      <c r="AJ25" s="92"/>
      <c r="AK25" s="92"/>
      <c r="AL25" s="92"/>
      <c r="AM25" s="92"/>
      <c r="AN25" s="92"/>
      <c r="AO25" s="92"/>
      <c r="AP25" s="92"/>
      <c r="AQ25" s="93"/>
      <c r="AR25" s="190" t="s">
        <v>60</v>
      </c>
      <c r="AS25" s="92"/>
      <c r="AT25" s="92"/>
      <c r="AU25" s="92"/>
      <c r="AV25" s="92"/>
      <c r="AW25" s="92"/>
      <c r="AX25" s="92"/>
      <c r="AY25" s="92"/>
      <c r="AZ25" s="92"/>
      <c r="BA25" s="92"/>
      <c r="BB25" s="93"/>
      <c r="BC25" s="190" t="s">
        <v>60</v>
      </c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190" t="s">
        <v>60</v>
      </c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3"/>
      <c r="CH25" s="205">
        <f>ROUND((CH10+CH17+CH19+CH23)/4,2)</f>
        <v>0.5</v>
      </c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7"/>
    </row>
    <row r="27" spans="1:102" s="1" customFormat="1" ht="15.75" x14ac:dyDescent="0.25">
      <c r="A27" s="80" t="s">
        <v>20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 t="s">
        <v>308</v>
      </c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</row>
    <row r="28" spans="1:102" s="6" customFormat="1" ht="13.5" customHeight="1" x14ac:dyDescent="0.2">
      <c r="A28" s="75" t="s">
        <v>21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 t="s">
        <v>22</v>
      </c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 t="s">
        <v>23</v>
      </c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</row>
    <row r="29" spans="1:102" ht="3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</sheetData>
  <mergeCells count="118">
    <mergeCell ref="A27:AK27"/>
    <mergeCell ref="AL27:BV27"/>
    <mergeCell ref="BW27:CX27"/>
    <mergeCell ref="A28:AK28"/>
    <mergeCell ref="AL28:BV28"/>
    <mergeCell ref="BW28:CX28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A3:CX3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</mergeCells>
  <pageMargins left="0.70866141732283472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25</vt:i4>
      </vt:variant>
    </vt:vector>
  </HeadingPairs>
  <TitlesOfParts>
    <vt:vector size="46" baseType="lpstr">
      <vt:lpstr>1.1</vt:lpstr>
      <vt:lpstr>1.2</vt:lpstr>
      <vt:lpstr>1.3</vt:lpstr>
      <vt:lpstr>1.5</vt:lpstr>
      <vt:lpstr>1.7</vt:lpstr>
      <vt:lpstr>1.7 (2)</vt:lpstr>
      <vt:lpstr>1.9</vt:lpstr>
      <vt:lpstr>2.1</vt:lpstr>
      <vt:lpstr>2.2</vt:lpstr>
      <vt:lpstr>2.3</vt:lpstr>
      <vt:lpstr>2.4</vt:lpstr>
      <vt:lpstr>3.1</vt:lpstr>
      <vt:lpstr>3.2</vt:lpstr>
      <vt:lpstr>3.3</vt:lpstr>
      <vt:lpstr>4.1</vt:lpstr>
      <vt:lpstr>4.2</vt:lpstr>
      <vt:lpstr>5.1</vt:lpstr>
      <vt:lpstr>8.1</vt:lpstr>
      <vt:lpstr>8.1.1</vt:lpstr>
      <vt:lpstr>8.2</vt:lpstr>
      <vt:lpstr>8.3</vt:lpstr>
      <vt:lpstr>'2.1'!Заголовки_для_печати</vt:lpstr>
      <vt:lpstr>'2.2'!Заголовки_для_печати</vt:lpstr>
      <vt:lpstr>'2.3'!Заголовки_для_печати</vt:lpstr>
      <vt:lpstr>'2.4'!Заголовки_для_печати</vt:lpstr>
      <vt:lpstr>'4.1'!Заголовки_для_печати</vt:lpstr>
      <vt:lpstr>'8.3'!Заголовки_для_печати</vt:lpstr>
      <vt:lpstr>'1.1'!Область_печати</vt:lpstr>
      <vt:lpstr>'1.2'!Область_печати</vt:lpstr>
      <vt:lpstr>'1.3'!Область_печати</vt:lpstr>
      <vt:lpstr>'1.5'!Область_печати</vt:lpstr>
      <vt:lpstr>'1.9'!Область_печати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'3.3'!Область_печати</vt:lpstr>
      <vt:lpstr>'4.1'!Область_печати</vt:lpstr>
      <vt:lpstr>'4.2'!Область_печати</vt:lpstr>
      <vt:lpstr>'5.1'!Область_печати</vt:lpstr>
      <vt:lpstr>'8.1'!Область_печати</vt:lpstr>
      <vt:lpstr>'8.1.1'!Область_печати</vt:lpstr>
      <vt:lpstr>'8.2'!Область_печати</vt:lpstr>
      <vt:lpstr>'8.3'!Область_печати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Дарья Дмитриевна</dc:creator>
  <cp:lastModifiedBy>Татьяна Кремлева</cp:lastModifiedBy>
  <cp:lastPrinted>2024-02-27T10:50:14Z</cp:lastPrinted>
  <dcterms:created xsi:type="dcterms:W3CDTF">2018-01-11T07:25:20Z</dcterms:created>
  <dcterms:modified xsi:type="dcterms:W3CDTF">2024-02-27T10:50:16Z</dcterms:modified>
</cp:coreProperties>
</file>